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940"/>
  </bookViews>
  <sheets>
    <sheet name="Page 8.10" sheetId="59" r:id="rId1"/>
    <sheet name="Page 8.10.1" sheetId="60" r:id="rId2"/>
    <sheet name="Support Detail 1" sheetId="12" r:id="rId3"/>
    <sheet name="Support Detail 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1" hidden="1">[2]Inputs!#REF!</definedName>
    <definedName name="__123Graph_A" hidden="1">[1]Inputs!#REF!</definedName>
    <definedName name="__123Graph_B" localSheetId="0" hidden="1">[1]Inputs!#REF!</definedName>
    <definedName name="__123Graph_B" localSheetId="1" hidden="1">[2]Inputs!#REF!</definedName>
    <definedName name="__123Graph_B" hidden="1">[1]Inputs!#REF!</definedName>
    <definedName name="__123Graph_D" localSheetId="0" hidden="1">[1]Inputs!#REF!</definedName>
    <definedName name="__123Graph_D" localSheetId="1" hidden="1">[2]Inputs!#REF!</definedName>
    <definedName name="__123Graph_D" hidden="1">[1]Inputs!#REF!</definedName>
    <definedName name="__123Graph_E" localSheetId="1" hidden="1">[3]Input!$E$22:$E$37</definedName>
    <definedName name="__123Graph_E" hidden="1">[4]Input!$E$22:$E$37</definedName>
    <definedName name="__123Graph_F" localSheetId="1" hidden="1">[3]Input!$D$22:$D$37</definedName>
    <definedName name="__123Graph_F" hidden="1">[4]Input!$D$22:$D$37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a" localSheetId="1" hidden="1">'[2]DSM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[5]Inputs!#REF!</definedName>
    <definedName name="PricingInfo" localSheetId="1" hidden="1">[6]Inputs!#REF!</definedName>
    <definedName name="PricingInfo" hidden="1">[5]Inputs!#REF!</definedName>
    <definedName name="_xlnm.Print_Area" localSheetId="0">'Page 8.10'!$A$1:$J$69</definedName>
    <definedName name="_xlnm.Print_Area" localSheetId="1">'Page 8.10.1'!$A$1:$D$35</definedName>
    <definedName name="_xlnm.Print_Area" localSheetId="2">'Support Detail 1'!$A$1:$H$57</definedName>
    <definedName name="_xlnm.Print_Area" localSheetId="3">'Support Detail 2'!$A$1:$H$22</definedName>
    <definedName name="_xlnm.Print_Titles" localSheetId="1">'Page 8.10.1'!$1:$5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localSheetId="1" hidden="1">0</definedName>
    <definedName name="SAPBEXrevision" hidden="1">1</definedName>
    <definedName name="SAPBEXsysID" hidden="1">"BWP"</definedName>
    <definedName name="SAPBEXwbID" localSheetId="1" hidden="1">"49GIFYZHNJTATUOKXDMYE7SAP"</definedName>
    <definedName name="SAPBEXwbID" hidden="1">"45DVYC7MR9505UDELHDG16RCX"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[7]Inputs!#REF!</definedName>
    <definedName name="w" localSheetId="1" hidden="1">[7]Inputs!#REF!</definedName>
    <definedName name="w" hidden="1">[7]Inputs!#REF!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'[8]DSM Output'!$B$21:$B$23</definedName>
    <definedName name="z" localSheetId="1" hidden="1">'[2]DSM Output'!$G$21:$G$23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B14" i="60" l="1"/>
  <c r="B13" i="60"/>
  <c r="B12" i="60"/>
  <c r="B11" i="60"/>
  <c r="B10" i="60"/>
  <c r="B9" i="60"/>
  <c r="B17" i="60"/>
  <c r="B19" i="60"/>
  <c r="B18" i="60"/>
  <c r="B20" i="60"/>
  <c r="B25" i="60"/>
  <c r="B26" i="60"/>
  <c r="B31" i="60"/>
  <c r="C26" i="60" l="1"/>
  <c r="F28" i="59" s="1"/>
  <c r="C25" i="60"/>
  <c r="F27" i="59" s="1"/>
  <c r="C20" i="60"/>
  <c r="F20" i="59" s="1"/>
  <c r="C19" i="60"/>
  <c r="F19" i="59" s="1"/>
  <c r="C18" i="60"/>
  <c r="F13" i="59" s="1"/>
  <c r="C17" i="60"/>
  <c r="F12" i="59" s="1"/>
  <c r="C14" i="60"/>
  <c r="F23" i="59" s="1"/>
  <c r="C13" i="60"/>
  <c r="F18" i="59" s="1"/>
  <c r="C12" i="60"/>
  <c r="F17" i="59" s="1"/>
  <c r="C11" i="60"/>
  <c r="F11" i="59" s="1"/>
  <c r="C10" i="60"/>
  <c r="F10" i="59" s="1"/>
  <c r="C9" i="60"/>
  <c r="F9" i="59" s="1"/>
  <c r="I10" i="59" l="1"/>
  <c r="F24" i="59"/>
  <c r="I23" i="59"/>
  <c r="I24" i="59" s="1"/>
  <c r="I11" i="59"/>
  <c r="I17" i="59"/>
  <c r="I9" i="59"/>
  <c r="I18" i="59"/>
  <c r="I12" i="59"/>
  <c r="I13" i="59"/>
  <c r="I19" i="59"/>
  <c r="I20" i="59"/>
  <c r="I27" i="59"/>
  <c r="I28" i="59"/>
  <c r="F29" i="59"/>
  <c r="F14" i="59"/>
  <c r="F21" i="59"/>
  <c r="I21" i="59" l="1"/>
  <c r="I14" i="59"/>
  <c r="I29" i="59"/>
  <c r="C31" i="60" l="1"/>
  <c r="F32" i="59" s="1"/>
  <c r="F33" i="59" l="1"/>
  <c r="I32" i="59"/>
  <c r="I33" i="59" s="1"/>
</calcChain>
</file>

<file path=xl/sharedStrings.xml><?xml version="1.0" encoding="utf-8"?>
<sst xmlns="http://schemas.openxmlformats.org/spreadsheetml/2006/main" count="635" uniqueCount="138">
  <si>
    <t>Primary Account</t>
  </si>
  <si>
    <t>Secondary Account</t>
  </si>
  <si>
    <t>FERC Location Code</t>
  </si>
  <si>
    <t>Alloc</t>
  </si>
  <si>
    <t>1010000</t>
  </si>
  <si>
    <t>ELEC PLANT IN SERV</t>
  </si>
  <si>
    <t>DGU</t>
  </si>
  <si>
    <t>SG-U</t>
  </si>
  <si>
    <t>SG</t>
  </si>
  <si>
    <t>UTAH</t>
  </si>
  <si>
    <t>3035320</t>
  </si>
  <si>
    <t>HYDRO PLANT INTANGIBLES</t>
  </si>
  <si>
    <t>LAND OWNED IN FEE</t>
  </si>
  <si>
    <t>ACCESSORY ELECTRIC EQUIPMENT</t>
  </si>
  <si>
    <t>3300000</t>
  </si>
  <si>
    <t>LAND AND LAND RIGHTS</t>
  </si>
  <si>
    <t>3310000</t>
  </si>
  <si>
    <t>STRUCTURES AND IMPROVE</t>
  </si>
  <si>
    <t>3311000</t>
  </si>
  <si>
    <t>STRUCTURES AND IMPROVE-PRODUCTION</t>
  </si>
  <si>
    <t>3320000</t>
  </si>
  <si>
    <t>"RESERVOIRS, DAMS &amp; WATERWAYS"</t>
  </si>
  <si>
    <t>3321000</t>
  </si>
  <si>
    <t>"RESERVOIRS, DAMS, &amp; WTRWYS-PRODUCTION"</t>
  </si>
  <si>
    <t>3330000</t>
  </si>
  <si>
    <t>"WATER WHEELS, TURB &amp; GENERATORS"</t>
  </si>
  <si>
    <t>3340000</t>
  </si>
  <si>
    <t>3350000</t>
  </si>
  <si>
    <t>MISC POWER PLANT EQUIP</t>
  </si>
  <si>
    <t>3360000</t>
  </si>
  <si>
    <t>"ROADS, RAILROADS &amp; BRIDGES"</t>
  </si>
  <si>
    <t>STRUCTURES &amp; IMPROVEMENTS</t>
  </si>
  <si>
    <t>3501000</t>
  </si>
  <si>
    <t>448</t>
  </si>
  <si>
    <t>OLMSTED HE PLANT, SUBSTATION &amp; TRAINING</t>
  </si>
  <si>
    <t>3520000</t>
  </si>
  <si>
    <t>3530000</t>
  </si>
  <si>
    <t>STATION EQUIPMENT</t>
  </si>
  <si>
    <t>3534000</t>
  </si>
  <si>
    <t>STATION EQUIPMENT, STEP-UP TRANSFORMERS</t>
  </si>
  <si>
    <t>3537000</t>
  </si>
  <si>
    <t>STATION EQUIPMENT-SUPERVISORY &amp; ALARM</t>
  </si>
  <si>
    <t>1080000</t>
  </si>
  <si>
    <t>AC PR DPR EL PL SR</t>
  </si>
  <si>
    <t>446</t>
  </si>
  <si>
    <t>FOUNTAIN GREEN HE PLANT AND SUBSTATION</t>
  </si>
  <si>
    <t>SNPPH-U</t>
  </si>
  <si>
    <t>5390000</t>
  </si>
  <si>
    <t>MSC HYD PWR GEN EX</t>
  </si>
  <si>
    <t>5420000</t>
  </si>
  <si>
    <t>MAINT OF STRUCTURE</t>
  </si>
  <si>
    <t>5430000</t>
  </si>
  <si>
    <t>MNT DAMS &amp; WTR SYS</t>
  </si>
  <si>
    <t>5442000</t>
  </si>
  <si>
    <t>ACCESS ELEC EQUIP</t>
  </si>
  <si>
    <t>5455000</t>
  </si>
  <si>
    <t>MAINT-RDS/TRAIL/BR</t>
  </si>
  <si>
    <t>4030000</t>
  </si>
  <si>
    <t>DEPN EXPENSE-ELECT</t>
  </si>
  <si>
    <t>4033000</t>
  </si>
  <si>
    <t>DEPR - HYDRO</t>
  </si>
  <si>
    <t>565133</t>
  </si>
  <si>
    <t>DEPR - PROD HYDRO NOT CLASSIFIED</t>
  </si>
  <si>
    <t>O&amp;M</t>
  </si>
  <si>
    <t>Depr Exp</t>
  </si>
  <si>
    <t>Primary Account Desc</t>
  </si>
  <si>
    <t>Secondary Account Desc</t>
  </si>
  <si>
    <t>FERC Location Code Desc</t>
  </si>
  <si>
    <t xml:space="preserve"> </t>
  </si>
  <si>
    <t>0</t>
  </si>
  <si>
    <t>5390000/0</t>
  </si>
  <si>
    <t>5420000/0</t>
  </si>
  <si>
    <t>5430000/0</t>
  </si>
  <si>
    <t>5442000/0</t>
  </si>
  <si>
    <t>5455000/0</t>
  </si>
  <si>
    <t>Rocky Mountain Power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</si>
  <si>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</si>
  <si>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</si>
  <si>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</si>
  <si>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</si>
  <si>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</si>
  <si>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</si>
  <si>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</si>
  <si>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</si>
  <si>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</si>
  <si>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</si>
  <si>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Reserve:</t>
  </si>
  <si>
    <t>108TP</t>
  </si>
  <si>
    <t>Adjustment to Depreciation Expense:</t>
  </si>
  <si>
    <t>403TP</t>
  </si>
  <si>
    <t>Description of Adjustment:</t>
  </si>
  <si>
    <t>Rate Base:</t>
  </si>
  <si>
    <t>Adjustment</t>
  </si>
  <si>
    <t>EPIS - Transmission</t>
  </si>
  <si>
    <t>Dep. Res. - Transmission</t>
  </si>
  <si>
    <t>Depreciation Expense:</t>
  </si>
  <si>
    <t>Depreciation Expense - Transmission</t>
  </si>
  <si>
    <t>Remove Fountain Green EPIS - Hydro</t>
  </si>
  <si>
    <t>A</t>
  </si>
  <si>
    <t>108HP</t>
  </si>
  <si>
    <t>EPIS - Hydro</t>
  </si>
  <si>
    <t>Dep. Res. - Hydro</t>
  </si>
  <si>
    <t>12 ME December 2015</t>
  </si>
  <si>
    <t>O&amp;M Expense:</t>
  </si>
  <si>
    <t>Depreciation Expense - Hydro</t>
  </si>
  <si>
    <t>O&amp;M Expense - Hydro</t>
  </si>
  <si>
    <t>Olmsted Hydro Plant</t>
  </si>
  <si>
    <t>Remove Olmsted EPIS - Hydro</t>
  </si>
  <si>
    <t>Remove Olmsted Dep. Res. - Hydro</t>
  </si>
  <si>
    <t>Remove Olmsted Dep. Exp. - Hydro</t>
  </si>
  <si>
    <t>Adjustment to O&amp;M Expense:</t>
  </si>
  <si>
    <t>Remove Olmsted O&amp;M - Hydro</t>
  </si>
  <si>
    <t>Remove Fountain Green Dep. Res. -  Hydro</t>
  </si>
  <si>
    <t>December 2015
13-Month Average Balance</t>
  </si>
  <si>
    <t>Fountain Green Hydro Plant</t>
  </si>
  <si>
    <t>403HP</t>
  </si>
  <si>
    <t>111IP</t>
  </si>
  <si>
    <t>EPIS - Intangible</t>
  </si>
  <si>
    <t>Amort. Res - Intangible</t>
  </si>
  <si>
    <t>Remove Olmsted EPIS - Transmission</t>
  </si>
  <si>
    <t>Remove Olmsted EPIS - Intangible</t>
  </si>
  <si>
    <t>Remove Fountain Green EPIS - Transmission</t>
  </si>
  <si>
    <t>Remove Olmsted Dep. Res. - Transmission</t>
  </si>
  <si>
    <t>Remove Fountain Green Dep. Res. - Transmission</t>
  </si>
  <si>
    <t>Adjustment to Amortization Reserve:</t>
  </si>
  <si>
    <t>Remove Olmsted Amort. Res. - Intangible</t>
  </si>
  <si>
    <t>Remove Olmsted Dep. Exp. - Transmission</t>
  </si>
  <si>
    <t>Ref 8.10</t>
  </si>
  <si>
    <t>8.10.1</t>
  </si>
  <si>
    <t>Total ($000)</t>
  </si>
  <si>
    <t>EPIS and DEPR</t>
  </si>
  <si>
    <t xml:space="preserve">  </t>
  </si>
  <si>
    <t xml:space="preserve">This adjusts the Company's filing for various assets that were sold or removed, including the discontinuance of the Fountain Green hydro plant, reference Docket no. 14-035-144, and the retirement of the Olmstead hydro plant. 
</t>
  </si>
  <si>
    <t>Utah Results of Operations - December 2015</t>
  </si>
  <si>
    <t>Miscellaneous Asset Sales</t>
  </si>
  <si>
    <t>Miscellaneous Asset Sales and Removals</t>
  </si>
  <si>
    <t>1110000</t>
  </si>
  <si>
    <t>AC PR AMR EL PT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</si>
</sst>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0.000%"/>
    <numFmt numFmtId="166" formatCode="_(* #,##0_);_(* \(#,##0\);_(* &quot;-&quot;??_);_(@_)"/>
    <numFmt numFmtId="167" formatCode="#,##0.000;\(#,##0.000\);#,##0.000"/>
    <numFmt numFmtId="168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sz val="8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9"/>
        <bgColor indexed="15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-0.24994659260841701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4" fillId="2" borderId="1" applyNumberFormat="0" applyAlignment="0" applyProtection="0">
      <alignment horizontal="left" vertical="center" indent="1"/>
    </xf>
    <xf numFmtId="164" fontId="5" fillId="3" borderId="1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center"/>
    </xf>
    <xf numFmtId="0" fontId="4" fillId="2" borderId="3" applyNumberFormat="0" applyAlignment="0" applyProtection="0">
      <alignment horizontal="left" vertical="center" indent="1"/>
    </xf>
    <xf numFmtId="164" fontId="4" fillId="0" borderId="3" applyNumberFormat="0" applyProtection="0">
      <alignment horizontal="right" vertical="center"/>
    </xf>
    <xf numFmtId="9" fontId="1" fillId="0" borderId="0" applyFont="0" applyFill="0" applyBorder="0" applyAlignment="0" applyProtection="0"/>
    <xf numFmtId="0" fontId="3" fillId="0" borderId="0"/>
    <xf numFmtId="0" fontId="6" fillId="4" borderId="3" applyNumberFormat="0" applyAlignment="0" applyProtection="0">
      <alignment horizontal="left" vertical="center" indent="1"/>
    </xf>
    <xf numFmtId="0" fontId="6" fillId="5" borderId="3" applyNumberFormat="0" applyAlignment="0" applyProtection="0">
      <alignment horizontal="left" vertical="center" indent="1"/>
    </xf>
    <xf numFmtId="164" fontId="5" fillId="6" borderId="2" applyNumberFormat="0" applyBorder="0" applyProtection="0">
      <alignment horizontal="right" vertical="center"/>
    </xf>
    <xf numFmtId="0" fontId="6" fillId="4" borderId="3" applyNumberFormat="0" applyAlignment="0" applyProtection="0">
      <alignment horizontal="left" vertical="center" indent="1"/>
    </xf>
    <xf numFmtId="164" fontId="4" fillId="5" borderId="3" applyNumberFormat="0" applyProtection="0">
      <alignment horizontal="right" vertical="center"/>
    </xf>
    <xf numFmtId="164" fontId="4" fillId="6" borderId="3" applyNumberFormat="0" applyBorder="0" applyProtection="0">
      <alignment horizontal="right" vertical="center"/>
    </xf>
    <xf numFmtId="164" fontId="7" fillId="7" borderId="6" applyNumberFormat="0" applyBorder="0" applyAlignment="0" applyProtection="0">
      <alignment horizontal="right" vertical="center" indent="1"/>
    </xf>
    <xf numFmtId="164" fontId="8" fillId="8" borderId="6" applyNumberFormat="0" applyBorder="0" applyAlignment="0" applyProtection="0">
      <alignment horizontal="right" vertical="center" indent="1"/>
    </xf>
    <xf numFmtId="164" fontId="8" fillId="9" borderId="6" applyNumberFormat="0" applyBorder="0" applyAlignment="0" applyProtection="0">
      <alignment horizontal="right" vertical="center" indent="1"/>
    </xf>
    <xf numFmtId="164" fontId="9" fillId="10" borderId="6" applyNumberFormat="0" applyBorder="0" applyAlignment="0" applyProtection="0">
      <alignment horizontal="right" vertical="center" indent="1"/>
    </xf>
    <xf numFmtId="164" fontId="9" fillId="11" borderId="6" applyNumberFormat="0" applyBorder="0" applyAlignment="0" applyProtection="0">
      <alignment horizontal="right" vertical="center" indent="1"/>
    </xf>
    <xf numFmtId="164" fontId="9" fillId="12" borderId="6" applyNumberFormat="0" applyBorder="0" applyAlignment="0" applyProtection="0">
      <alignment horizontal="right" vertical="center" indent="1"/>
    </xf>
    <xf numFmtId="164" fontId="10" fillId="13" borderId="6" applyNumberFormat="0" applyBorder="0" applyAlignment="0" applyProtection="0">
      <alignment horizontal="right" vertical="center" indent="1"/>
    </xf>
    <xf numFmtId="164" fontId="10" fillId="14" borderId="6" applyNumberFormat="0" applyBorder="0" applyAlignment="0" applyProtection="0">
      <alignment horizontal="right" vertical="center" indent="1"/>
    </xf>
    <xf numFmtId="164" fontId="10" fillId="15" borderId="6" applyNumberFormat="0" applyBorder="0" applyAlignment="0" applyProtection="0">
      <alignment horizontal="right" vertical="center" indent="1"/>
    </xf>
    <xf numFmtId="0" fontId="11" fillId="0" borderId="1" applyNumberFormat="0" applyFont="0" applyFill="0" applyAlignment="0" applyProtection="0"/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6" fillId="18" borderId="1" applyNumberFormat="0" applyAlignment="0" applyProtection="0">
      <alignment horizontal="left" vertical="center" indent="1"/>
    </xf>
    <xf numFmtId="0" fontId="6" fillId="6" borderId="1" applyNumberFormat="0" applyAlignment="0" applyProtection="0">
      <alignment horizontal="left" vertical="center" indent="1"/>
    </xf>
    <xf numFmtId="0" fontId="6" fillId="5" borderId="3" applyNumberFormat="0" applyAlignment="0" applyProtection="0">
      <alignment horizontal="left" vertical="center" indent="1"/>
    </xf>
    <xf numFmtId="0" fontId="12" fillId="0" borderId="7" applyNumberFormat="0" applyFill="0" applyBorder="0" applyAlignment="0" applyProtection="0"/>
    <xf numFmtId="0" fontId="13" fillId="0" borderId="7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4" borderId="3" applyNumberFormat="0" applyAlignment="0" applyProtection="0">
      <alignment horizontal="left" vertical="center" indent="1"/>
    </xf>
    <xf numFmtId="43" fontId="19" fillId="0" borderId="0" applyFont="0" applyFill="0" applyBorder="0" applyAlignment="0" applyProtection="0"/>
    <xf numFmtId="0" fontId="1" fillId="0" borderId="0"/>
    <xf numFmtId="0" fontId="12" fillId="4" borderId="3" applyNumberFormat="0" applyAlignment="0" applyProtection="0">
      <alignment horizontal="left" vertical="center" indent="1"/>
    </xf>
    <xf numFmtId="4" fontId="2" fillId="19" borderId="0" applyNumberFormat="0" applyProtection="0">
      <alignment horizontal="left"/>
    </xf>
    <xf numFmtId="0" fontId="12" fillId="5" borderId="3" applyNumberFormat="0" applyAlignment="0" applyProtection="0">
      <alignment horizontal="left" vertical="center" indent="1"/>
    </xf>
    <xf numFmtId="164" fontId="16" fillId="5" borderId="3" applyNumberFormat="0" applyProtection="0">
      <alignment horizontal="right" vertical="center"/>
    </xf>
    <xf numFmtId="164" fontId="17" fillId="6" borderId="2" applyNumberFormat="0" applyBorder="0" applyProtection="0">
      <alignment horizontal="right" vertical="center"/>
    </xf>
    <xf numFmtId="164" fontId="16" fillId="6" borderId="3" applyNumberFormat="0" applyBorder="0" applyProtection="0">
      <alignment horizontal="right" vertical="center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9" fillId="0" borderId="0"/>
    <xf numFmtId="41" fontId="19" fillId="0" borderId="0"/>
    <xf numFmtId="0" fontId="20" fillId="0" borderId="0"/>
    <xf numFmtId="0" fontId="3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/>
    <xf numFmtId="0" fontId="14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7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5" fontId="15" fillId="0" borderId="0" xfId="7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/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6" fontId="3" fillId="0" borderId="0" xfId="1" applyNumberFormat="1" applyFont="1" applyFill="1"/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166" fontId="14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center" wrapText="1"/>
    </xf>
    <xf numFmtId="166" fontId="14" fillId="0" borderId="0" xfId="1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/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21" fillId="0" borderId="1" xfId="2" quotePrefix="1" applyNumberFormat="1" applyFont="1" applyFill="1" applyBorder="1" applyAlignment="1"/>
    <xf numFmtId="0" fontId="21" fillId="0" borderId="16" xfId="2" quotePrefix="1" applyNumberFormat="1" applyFont="1" applyFill="1" applyBorder="1" applyAlignment="1"/>
    <xf numFmtId="0" fontId="22" fillId="0" borderId="0" xfId="0" applyFont="1" applyFill="1"/>
    <xf numFmtId="0" fontId="22" fillId="0" borderId="0" xfId="0" applyFont="1"/>
    <xf numFmtId="168" fontId="21" fillId="0" borderId="1" xfId="1" quotePrefix="1" applyNumberFormat="1" applyFont="1" applyFill="1" applyBorder="1" applyAlignment="1"/>
    <xf numFmtId="0" fontId="23" fillId="0" borderId="1" xfId="3" quotePrefix="1" applyNumberFormat="1" applyFont="1" applyFill="1" applyBorder="1" applyAlignment="1"/>
    <xf numFmtId="0" fontId="23" fillId="0" borderId="1" xfId="3" quotePrefix="1" applyNumberFormat="1" applyFont="1" applyFill="1" applyAlignment="1"/>
    <xf numFmtId="165" fontId="3" fillId="0" borderId="0" xfId="7" applyNumberFormat="1" applyFont="1" applyFill="1" applyBorder="1" applyAlignment="1"/>
    <xf numFmtId="0" fontId="3" fillId="0" borderId="0" xfId="0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167" fontId="22" fillId="0" borderId="0" xfId="0" applyNumberFormat="1" applyFont="1" applyFill="1"/>
    <xf numFmtId="167" fontId="23" fillId="0" borderId="2" xfId="4" applyNumberFormat="1" applyFont="1" applyFill="1">
      <alignment horizontal="right" vertical="center"/>
    </xf>
    <xf numFmtId="168" fontId="22" fillId="0" borderId="0" xfId="1" applyNumberFormat="1" applyFont="1" applyFill="1"/>
    <xf numFmtId="168" fontId="23" fillId="0" borderId="2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55">
    <cellStyle name="Comma" xfId="1" builtinId="3"/>
    <cellStyle name="Comma 10" xfId="35"/>
    <cellStyle name="Comma 14" xfId="43"/>
    <cellStyle name="Comma 2" xfId="32"/>
    <cellStyle name="Comma 2 10" xfId="44"/>
    <cellStyle name="Comma 2 9" xfId="45"/>
    <cellStyle name="Comma 5" xfId="46"/>
    <cellStyle name="Normal" xfId="0" builtinId="0"/>
    <cellStyle name="Normal 10 2" xfId="47"/>
    <cellStyle name="Normal 2" xfId="8"/>
    <cellStyle name="Normal 2 10" xfId="48"/>
    <cellStyle name="Normal 2 9" xfId="49"/>
    <cellStyle name="Normal 35" xfId="36"/>
    <cellStyle name="Normal 4 7" xfId="50"/>
    <cellStyle name="Normal 7" xfId="51"/>
    <cellStyle name="Normal 7 2" xfId="52"/>
    <cellStyle name="Percent" xfId="7" builtinId="5"/>
    <cellStyle name="Percent 10" xfId="53"/>
    <cellStyle name="Percent 2" xfId="33"/>
    <cellStyle name="Percent 3" xfId="54"/>
    <cellStyle name="SAPBEXtitle" xfId="38"/>
    <cellStyle name="SAPBorder" xfId="24"/>
    <cellStyle name="SAPDataCell" xfId="4"/>
    <cellStyle name="SAPDataTotalCell" xfId="6"/>
    <cellStyle name="SAPDimensionCell" xfId="2"/>
    <cellStyle name="SAPEditableDataCell" xfId="9"/>
    <cellStyle name="SAPEditableDataTotalCell" xfId="12"/>
    <cellStyle name="SAPEmphasized" xfId="30"/>
    <cellStyle name="SAPEmphasizedEditableDataCell" xfId="34"/>
    <cellStyle name="SAPEmphasizedEditableDataTotalCell" xfId="37"/>
    <cellStyle name="SAPEmphasizedLockedDataCell" xfId="41"/>
    <cellStyle name="SAPEmphasizedLockedDataTotalCell" xfId="42"/>
    <cellStyle name="SAPEmphasizedReadonlyDataCell" xfId="39"/>
    <cellStyle name="SAPEmphasizedReadonlyDataTotalCell" xfId="40"/>
    <cellStyle name="SAPEmphasizedTotal" xfId="31"/>
    <cellStyle name="SAPExceptionLevel1" xfId="15"/>
    <cellStyle name="SAPExceptionLevel2" xfId="16"/>
    <cellStyle name="SAPExceptionLevel3" xfId="17"/>
    <cellStyle name="SAPExceptionLevel4" xfId="18"/>
    <cellStyle name="SAPExceptionLevel5" xfId="19"/>
    <cellStyle name="SAPExceptionLevel6" xfId="20"/>
    <cellStyle name="SAPExceptionLevel7" xfId="21"/>
    <cellStyle name="SAPExceptionLevel8" xfId="22"/>
    <cellStyle name="SAPExceptionLevel9" xfId="23"/>
    <cellStyle name="SAPHierarchyCell0" xfId="25"/>
    <cellStyle name="SAPHierarchyCell1" xfId="26"/>
    <cellStyle name="SAPHierarchyCell2" xfId="27"/>
    <cellStyle name="SAPHierarchyCell3" xfId="28"/>
    <cellStyle name="SAPHierarchyCell4" xfId="29"/>
    <cellStyle name="SAPLockedDataCell" xfId="11"/>
    <cellStyle name="SAPLockedDataTotalCell" xfId="14"/>
    <cellStyle name="SAPMemberCell" xfId="3"/>
    <cellStyle name="SAPMemberTotalCell" xfId="5"/>
    <cellStyle name="SAPReadonlyDataCell" xfId="10"/>
    <cellStyle name="SAPReadonlyDataTotalCell" xfId="1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99FF33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R02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R02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R02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R02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0"/>
  <sheetViews>
    <sheetView tabSelected="1" view="pageBreakPreview" topLeftCell="A4" zoomScaleNormal="100" zoomScaleSheetLayoutView="100" workbookViewId="0">
      <selection activeCell="C34" sqref="C34"/>
    </sheetView>
  </sheetViews>
  <sheetFormatPr defaultColWidth="9.140625" defaultRowHeight="12.75" x14ac:dyDescent="0.2"/>
  <cols>
    <col min="1" max="1" width="2.28515625" style="1" customWidth="1"/>
    <col min="2" max="2" width="15.5703125" style="1" customWidth="1"/>
    <col min="3" max="3" width="35" style="1" customWidth="1"/>
    <col min="4" max="4" width="9.85546875" style="3" bestFit="1" customWidth="1"/>
    <col min="5" max="5" width="7.42578125" style="3" customWidth="1"/>
    <col min="6" max="6" width="14.140625" style="3" customWidth="1"/>
    <col min="7" max="7" width="8.42578125" style="3" bestFit="1" customWidth="1"/>
    <col min="8" max="8" width="10.7109375" style="4" bestFit="1" customWidth="1"/>
    <col min="9" max="9" width="14.140625" style="3" customWidth="1"/>
    <col min="10" max="10" width="14.140625" style="1" customWidth="1"/>
    <col min="11" max="16384" width="9.140625" style="1"/>
  </cols>
  <sheetData>
    <row r="2" spans="2:10" x14ac:dyDescent="0.2">
      <c r="B2" s="2" t="s">
        <v>75</v>
      </c>
      <c r="I2" s="43" t="s">
        <v>76</v>
      </c>
      <c r="J2" s="31">
        <v>8.1</v>
      </c>
    </row>
    <row r="3" spans="2:10" x14ac:dyDescent="0.2">
      <c r="B3" s="2" t="s">
        <v>133</v>
      </c>
      <c r="J3" s="5"/>
    </row>
    <row r="4" spans="2:10" x14ac:dyDescent="0.2">
      <c r="B4" s="2" t="s">
        <v>134</v>
      </c>
      <c r="J4" s="5"/>
    </row>
    <row r="5" spans="2:10" x14ac:dyDescent="0.2">
      <c r="J5" s="5"/>
    </row>
    <row r="6" spans="2:10" x14ac:dyDescent="0.2">
      <c r="F6" s="3" t="s">
        <v>77</v>
      </c>
      <c r="I6" s="3" t="s">
        <v>9</v>
      </c>
      <c r="J6" s="5"/>
    </row>
    <row r="7" spans="2:10" x14ac:dyDescent="0.2">
      <c r="D7" s="6" t="s">
        <v>78</v>
      </c>
      <c r="E7" s="6" t="s">
        <v>79</v>
      </c>
      <c r="F7" s="6" t="s">
        <v>80</v>
      </c>
      <c r="G7" s="6" t="s">
        <v>81</v>
      </c>
      <c r="H7" s="7" t="s">
        <v>82</v>
      </c>
      <c r="I7" s="6" t="s">
        <v>83</v>
      </c>
      <c r="J7" s="8" t="s">
        <v>84</v>
      </c>
    </row>
    <row r="8" spans="2:10" x14ac:dyDescent="0.2">
      <c r="B8" s="9" t="s">
        <v>85</v>
      </c>
      <c r="C8" s="10"/>
      <c r="F8" s="11"/>
      <c r="G8" s="12"/>
      <c r="H8" s="13"/>
      <c r="I8" s="11"/>
      <c r="J8" s="5"/>
    </row>
    <row r="9" spans="2:10" s="10" customFormat="1" ht="12" customHeight="1" x14ac:dyDescent="0.2">
      <c r="B9" s="14" t="s">
        <v>107</v>
      </c>
      <c r="D9" s="12">
        <v>331</v>
      </c>
      <c r="E9" s="12" t="s">
        <v>98</v>
      </c>
      <c r="F9" s="11">
        <f>'Page 8.10.1'!C9</f>
        <v>-179248.40769230743</v>
      </c>
      <c r="G9" s="12" t="s">
        <v>8</v>
      </c>
      <c r="H9" s="13">
        <v>0.43743751687557964</v>
      </c>
      <c r="I9" s="11">
        <f>+F9*H9</f>
        <v>-78409.978364824507</v>
      </c>
      <c r="J9" s="34"/>
    </row>
    <row r="10" spans="2:10" s="10" customFormat="1" ht="12" customHeight="1" x14ac:dyDescent="0.2">
      <c r="B10" s="14" t="s">
        <v>119</v>
      </c>
      <c r="D10" s="12">
        <v>350</v>
      </c>
      <c r="E10" s="12" t="s">
        <v>98</v>
      </c>
      <c r="F10" s="11">
        <f>'Page 8.10.1'!C10</f>
        <v>-948635.61384615442</v>
      </c>
      <c r="G10" s="12" t="s">
        <v>8</v>
      </c>
      <c r="H10" s="13">
        <v>0.43743751687557964</v>
      </c>
      <c r="I10" s="11">
        <f t="shared" ref="I10:I13" si="0">+F10*H10</f>
        <v>-414968.80734060303</v>
      </c>
      <c r="J10" s="34"/>
    </row>
    <row r="11" spans="2:10" s="10" customFormat="1" ht="12" customHeight="1" x14ac:dyDescent="0.2">
      <c r="B11" s="14" t="s">
        <v>120</v>
      </c>
      <c r="D11" s="12">
        <v>303</v>
      </c>
      <c r="E11" s="12" t="s">
        <v>98</v>
      </c>
      <c r="F11" s="11">
        <f>'Page 8.10.1'!C11</f>
        <v>-497152.786153847</v>
      </c>
      <c r="G11" s="12" t="s">
        <v>8</v>
      </c>
      <c r="H11" s="13">
        <v>0.43743751687557964</v>
      </c>
      <c r="I11" s="11">
        <f t="shared" si="0"/>
        <v>-217473.28028291487</v>
      </c>
      <c r="J11" s="34"/>
    </row>
    <row r="12" spans="2:10" s="10" customFormat="1" ht="12" customHeight="1" x14ac:dyDescent="0.2">
      <c r="B12" s="14" t="s">
        <v>97</v>
      </c>
      <c r="D12" s="12">
        <v>331</v>
      </c>
      <c r="E12" s="12" t="s">
        <v>98</v>
      </c>
      <c r="F12" s="11">
        <f>'Page 8.10.1'!C17</f>
        <v>-182855.85538461528</v>
      </c>
      <c r="G12" s="12" t="s">
        <v>8</v>
      </c>
      <c r="H12" s="13">
        <v>0.43743751687557964</v>
      </c>
      <c r="I12" s="11">
        <f t="shared" si="0"/>
        <v>-79988.011325606189</v>
      </c>
      <c r="J12" s="34"/>
    </row>
    <row r="13" spans="2:10" s="10" customFormat="1" ht="12" customHeight="1" x14ac:dyDescent="0.2">
      <c r="B13" s="14" t="s">
        <v>121</v>
      </c>
      <c r="D13" s="12">
        <v>350</v>
      </c>
      <c r="E13" s="12" t="s">
        <v>98</v>
      </c>
      <c r="F13" s="11">
        <f>'Page 8.10.1'!C18</f>
        <v>-21263.0769230769</v>
      </c>
      <c r="G13" s="12" t="s">
        <v>8</v>
      </c>
      <c r="H13" s="13">
        <v>0.43743751687557964</v>
      </c>
      <c r="I13" s="11">
        <f t="shared" si="0"/>
        <v>-9301.2675703652003</v>
      </c>
      <c r="J13" s="34"/>
    </row>
    <row r="14" spans="2:10" s="10" customFormat="1" ht="12" customHeight="1" x14ac:dyDescent="0.2">
      <c r="B14" s="14"/>
      <c r="D14" s="12"/>
      <c r="E14" s="12"/>
      <c r="F14" s="16">
        <f>SUM(F9:F13)</f>
        <v>-1829155.7400000012</v>
      </c>
      <c r="G14" s="12"/>
      <c r="H14" s="13"/>
      <c r="I14" s="16">
        <f>SUM(I9:I13)</f>
        <v>-800141.34488431376</v>
      </c>
      <c r="J14" s="34" t="s">
        <v>128</v>
      </c>
    </row>
    <row r="15" spans="2:10" s="10" customFormat="1" ht="12" customHeight="1" x14ac:dyDescent="0.2">
      <c r="B15" s="17"/>
      <c r="D15" s="12"/>
      <c r="E15" s="12"/>
      <c r="F15" s="11"/>
      <c r="G15" s="12"/>
      <c r="H15" s="13"/>
      <c r="I15" s="11"/>
      <c r="J15" s="15"/>
    </row>
    <row r="16" spans="2:10" s="10" customFormat="1" x14ac:dyDescent="0.2">
      <c r="B16" s="9" t="s">
        <v>86</v>
      </c>
      <c r="D16" s="12"/>
      <c r="E16" s="12"/>
      <c r="F16" s="11"/>
      <c r="G16" s="12"/>
      <c r="H16" s="13"/>
      <c r="I16" s="11"/>
      <c r="J16" s="15"/>
    </row>
    <row r="17" spans="2:10" s="10" customFormat="1" x14ac:dyDescent="0.2">
      <c r="B17" s="14" t="s">
        <v>108</v>
      </c>
      <c r="D17" s="12" t="s">
        <v>99</v>
      </c>
      <c r="E17" s="12" t="s">
        <v>98</v>
      </c>
      <c r="F17" s="11">
        <f>'Page 8.10.1'!C12</f>
        <v>161813.55000000028</v>
      </c>
      <c r="G17" s="12" t="s">
        <v>8</v>
      </c>
      <c r="H17" s="13">
        <v>0.43743751687557964</v>
      </c>
      <c r="I17" s="11">
        <f t="shared" ref="I17:I20" si="1">+F17*H17</f>
        <v>70783.317508822569</v>
      </c>
      <c r="J17" s="34"/>
    </row>
    <row r="18" spans="2:10" s="10" customFormat="1" x14ac:dyDescent="0.2">
      <c r="B18" s="14" t="s">
        <v>122</v>
      </c>
      <c r="D18" s="12" t="s">
        <v>87</v>
      </c>
      <c r="E18" s="12" t="s">
        <v>98</v>
      </c>
      <c r="F18" s="11">
        <f>'Page 8.10.1'!C13</f>
        <v>409544.07769230806</v>
      </c>
      <c r="G18" s="12" t="s">
        <v>8</v>
      </c>
      <c r="H18" s="13">
        <v>0.43743751687557964</v>
      </c>
      <c r="I18" s="11">
        <f t="shared" si="1"/>
        <v>179149.94439682271</v>
      </c>
      <c r="J18" s="34"/>
    </row>
    <row r="19" spans="2:10" s="10" customFormat="1" x14ac:dyDescent="0.2">
      <c r="B19" s="14" t="s">
        <v>112</v>
      </c>
      <c r="D19" s="12" t="s">
        <v>99</v>
      </c>
      <c r="E19" s="12" t="s">
        <v>98</v>
      </c>
      <c r="F19" s="11">
        <f>'Page 8.10.1'!C19</f>
        <v>148236.76230769185</v>
      </c>
      <c r="G19" s="12" t="s">
        <v>8</v>
      </c>
      <c r="H19" s="13">
        <v>0.43743751687557964</v>
      </c>
      <c r="I19" s="11">
        <f t="shared" si="1"/>
        <v>64844.321213552241</v>
      </c>
      <c r="J19" s="34"/>
    </row>
    <row r="20" spans="2:10" s="10" customFormat="1" x14ac:dyDescent="0.2">
      <c r="B20" s="14" t="s">
        <v>123</v>
      </c>
      <c r="D20" s="12" t="s">
        <v>87</v>
      </c>
      <c r="E20" s="12" t="s">
        <v>98</v>
      </c>
      <c r="F20" s="11">
        <f>'Page 8.10.1'!C20</f>
        <v>2218.9038461538503</v>
      </c>
      <c r="G20" s="12" t="s">
        <v>8</v>
      </c>
      <c r="H20" s="13">
        <v>0.43743751687557964</v>
      </c>
      <c r="I20" s="11">
        <f t="shared" si="1"/>
        <v>970.6317886472134</v>
      </c>
      <c r="J20" s="34"/>
    </row>
    <row r="21" spans="2:10" s="10" customFormat="1" x14ac:dyDescent="0.2">
      <c r="B21" s="18"/>
      <c r="D21" s="12"/>
      <c r="E21" s="12"/>
      <c r="F21" s="16">
        <f>SUM(F17:F20)</f>
        <v>721813.293846154</v>
      </c>
      <c r="G21" s="12"/>
      <c r="H21" s="13">
        <v>0.43743751687557964</v>
      </c>
      <c r="I21" s="16">
        <f>SUM(I17:I20)</f>
        <v>315748.21490784473</v>
      </c>
      <c r="J21" s="34" t="s">
        <v>128</v>
      </c>
    </row>
    <row r="22" spans="2:10" s="10" customFormat="1" x14ac:dyDescent="0.2">
      <c r="B22" s="9" t="s">
        <v>124</v>
      </c>
      <c r="D22" s="12"/>
      <c r="E22" s="12"/>
      <c r="F22" s="11"/>
      <c r="G22" s="12"/>
      <c r="H22" s="13"/>
      <c r="I22" s="11"/>
      <c r="J22" s="15"/>
    </row>
    <row r="23" spans="2:10" s="10" customFormat="1" x14ac:dyDescent="0.2">
      <c r="B23" s="14" t="s">
        <v>125</v>
      </c>
      <c r="D23" s="12" t="s">
        <v>116</v>
      </c>
      <c r="E23" s="12" t="s">
        <v>98</v>
      </c>
      <c r="F23" s="11">
        <f>'Page 8.10.1'!C14</f>
        <v>465368</v>
      </c>
      <c r="G23" s="12" t="s">
        <v>8</v>
      </c>
      <c r="H23" s="13">
        <v>0.43743751687557964</v>
      </c>
      <c r="I23" s="11">
        <f>+F23*H23</f>
        <v>203569.42235335475</v>
      </c>
      <c r="J23" s="34"/>
    </row>
    <row r="24" spans="2:10" s="10" customFormat="1" x14ac:dyDescent="0.2">
      <c r="B24" s="14"/>
      <c r="D24" s="12"/>
      <c r="E24" s="12"/>
      <c r="F24" s="16">
        <f>SUM(F23)</f>
        <v>465368</v>
      </c>
      <c r="G24" s="12"/>
      <c r="H24" s="13"/>
      <c r="I24" s="16">
        <f>SUM(I23)</f>
        <v>203569.42235335475</v>
      </c>
      <c r="J24" s="34" t="s">
        <v>128</v>
      </c>
    </row>
    <row r="25" spans="2:10" s="10" customFormat="1" x14ac:dyDescent="0.2">
      <c r="B25" s="14"/>
      <c r="D25" s="12"/>
      <c r="E25" s="12"/>
      <c r="F25" s="11"/>
      <c r="G25" s="12"/>
      <c r="H25" s="13"/>
      <c r="I25" s="11"/>
      <c r="J25" s="15"/>
    </row>
    <row r="26" spans="2:10" s="10" customFormat="1" x14ac:dyDescent="0.2">
      <c r="B26" s="9" t="s">
        <v>88</v>
      </c>
      <c r="D26" s="12"/>
      <c r="E26" s="12"/>
      <c r="F26" s="11"/>
      <c r="G26" s="12"/>
      <c r="H26" s="13"/>
      <c r="I26" s="11"/>
      <c r="J26" s="15"/>
    </row>
    <row r="27" spans="2:10" s="10" customFormat="1" x14ac:dyDescent="0.2">
      <c r="B27" s="14" t="s">
        <v>109</v>
      </c>
      <c r="D27" s="12" t="s">
        <v>115</v>
      </c>
      <c r="E27" s="12" t="s">
        <v>98</v>
      </c>
      <c r="F27" s="11">
        <f>'Page 8.10.1'!C25</f>
        <v>-12420.08</v>
      </c>
      <c r="G27" s="12" t="s">
        <v>8</v>
      </c>
      <c r="H27" s="13">
        <v>0.43743751687557964</v>
      </c>
      <c r="I27" s="11">
        <f>+F27*H27</f>
        <v>-5433.0089545960491</v>
      </c>
      <c r="J27" s="34" t="s">
        <v>131</v>
      </c>
    </row>
    <row r="28" spans="2:10" s="10" customFormat="1" x14ac:dyDescent="0.2">
      <c r="B28" s="14" t="s">
        <v>126</v>
      </c>
      <c r="D28" s="12" t="s">
        <v>89</v>
      </c>
      <c r="E28" s="12" t="s">
        <v>98</v>
      </c>
      <c r="F28" s="11">
        <f>'Page 8.10.1'!C26</f>
        <v>-16935.690000000002</v>
      </c>
      <c r="G28" s="12" t="s">
        <v>8</v>
      </c>
      <c r="H28" s="13">
        <v>0.43743751687557964</v>
      </c>
      <c r="I28" s="11">
        <f>+F28*H28</f>
        <v>-7408.3061801745862</v>
      </c>
      <c r="J28" s="34" t="s">
        <v>68</v>
      </c>
    </row>
    <row r="29" spans="2:10" s="10" customFormat="1" x14ac:dyDescent="0.2">
      <c r="B29" s="19"/>
      <c r="D29" s="12"/>
      <c r="E29" s="12"/>
      <c r="F29" s="16">
        <f>SUM(F27:F28)</f>
        <v>-29355.770000000004</v>
      </c>
      <c r="G29" s="12"/>
      <c r="H29" s="13"/>
      <c r="I29" s="16">
        <f>SUM(I27:I28)</f>
        <v>-12841.315134770635</v>
      </c>
      <c r="J29" s="34" t="s">
        <v>128</v>
      </c>
    </row>
    <row r="30" spans="2:10" s="10" customFormat="1" x14ac:dyDescent="0.2">
      <c r="B30" s="19"/>
      <c r="D30" s="12"/>
      <c r="E30" s="12"/>
      <c r="F30" s="11"/>
      <c r="G30" s="12"/>
      <c r="H30" s="13"/>
      <c r="I30" s="11"/>
      <c r="J30" s="15"/>
    </row>
    <row r="31" spans="2:10" s="10" customFormat="1" x14ac:dyDescent="0.2">
      <c r="B31" s="9" t="s">
        <v>110</v>
      </c>
      <c r="D31" s="12"/>
      <c r="E31" s="12"/>
      <c r="F31" s="11"/>
      <c r="G31" s="12"/>
      <c r="H31" s="13"/>
      <c r="I31" s="11"/>
      <c r="J31" s="15"/>
    </row>
    <row r="32" spans="2:10" s="10" customFormat="1" x14ac:dyDescent="0.2">
      <c r="B32" s="14" t="s">
        <v>111</v>
      </c>
      <c r="D32" s="12">
        <v>539</v>
      </c>
      <c r="E32" s="12" t="s">
        <v>98</v>
      </c>
      <c r="F32" s="11">
        <f>'Page 8.10.1'!C31</f>
        <v>-236835.11000000004</v>
      </c>
      <c r="G32" s="12" t="s">
        <v>8</v>
      </c>
      <c r="H32" s="13">
        <v>0.43743751687557964</v>
      </c>
      <c r="I32" s="11">
        <f>+F32*H32</f>
        <v>-103600.56242735477</v>
      </c>
      <c r="J32" s="34" t="s">
        <v>128</v>
      </c>
    </row>
    <row r="33" spans="2:10" s="10" customFormat="1" x14ac:dyDescent="0.2">
      <c r="B33" s="18"/>
      <c r="D33" s="12"/>
      <c r="E33" s="12"/>
      <c r="F33" s="16">
        <f>SUM(F32:F32)</f>
        <v>-236835.11000000004</v>
      </c>
      <c r="G33" s="12"/>
      <c r="H33" s="13"/>
      <c r="I33" s="16">
        <f>SUM(I32:I32)</f>
        <v>-103600.56242735477</v>
      </c>
      <c r="J33" s="15"/>
    </row>
    <row r="34" spans="2:10" s="10" customFormat="1" x14ac:dyDescent="0.2">
      <c r="H34" s="12"/>
    </row>
    <row r="35" spans="2:10" x14ac:dyDescent="0.2">
      <c r="B35" s="14"/>
      <c r="C35" s="10"/>
      <c r="D35" s="12"/>
      <c r="E35" s="12"/>
      <c r="F35" s="11"/>
      <c r="G35" s="12"/>
      <c r="H35" s="13"/>
      <c r="I35" s="11"/>
      <c r="J35" s="5"/>
    </row>
    <row r="36" spans="2:10" x14ac:dyDescent="0.2">
      <c r="B36" s="14"/>
      <c r="C36" s="10"/>
      <c r="D36" s="12"/>
      <c r="E36" s="12"/>
      <c r="F36" s="11"/>
      <c r="G36" s="12"/>
      <c r="H36" s="13"/>
      <c r="I36" s="11"/>
      <c r="J36" s="5"/>
    </row>
    <row r="37" spans="2:10" x14ac:dyDescent="0.2">
      <c r="B37" s="14"/>
      <c r="C37" s="10"/>
      <c r="D37" s="12"/>
      <c r="E37" s="12"/>
      <c r="F37" s="11"/>
      <c r="G37" s="12"/>
      <c r="H37" s="42"/>
      <c r="I37" s="11"/>
      <c r="J37" s="5"/>
    </row>
    <row r="38" spans="2:10" x14ac:dyDescent="0.2">
      <c r="B38" s="14"/>
      <c r="C38" s="10"/>
      <c r="D38" s="12"/>
      <c r="E38" s="12"/>
      <c r="F38" s="11"/>
      <c r="G38" s="12"/>
      <c r="H38" s="13"/>
      <c r="I38" s="11"/>
      <c r="J38" s="5"/>
    </row>
    <row r="39" spans="2:10" x14ac:dyDescent="0.2">
      <c r="B39" s="14"/>
      <c r="C39" s="10"/>
      <c r="D39" s="12"/>
      <c r="E39" s="12"/>
      <c r="F39" s="11"/>
      <c r="G39" s="12"/>
      <c r="H39" s="13"/>
      <c r="I39" s="11"/>
      <c r="J39" s="5"/>
    </row>
    <row r="40" spans="2:10" x14ac:dyDescent="0.2">
      <c r="B40" s="14"/>
      <c r="C40" s="10"/>
      <c r="D40" s="12"/>
      <c r="E40" s="12"/>
      <c r="F40" s="11"/>
      <c r="G40" s="12"/>
      <c r="H40" s="13"/>
      <c r="I40" s="11"/>
      <c r="J40" s="5"/>
    </row>
    <row r="41" spans="2:10" x14ac:dyDescent="0.2">
      <c r="B41" s="14"/>
      <c r="C41" s="10"/>
      <c r="D41" s="12"/>
      <c r="E41" s="12"/>
      <c r="F41" s="11"/>
      <c r="G41" s="12"/>
      <c r="H41" s="13"/>
      <c r="I41" s="11"/>
      <c r="J41" s="5"/>
    </row>
    <row r="42" spans="2:10" x14ac:dyDescent="0.2">
      <c r="B42" s="14"/>
      <c r="C42" s="10"/>
      <c r="D42" s="12"/>
      <c r="E42" s="12"/>
      <c r="F42" s="11"/>
      <c r="G42" s="12"/>
      <c r="H42" s="13"/>
      <c r="I42" s="11"/>
      <c r="J42" s="5"/>
    </row>
    <row r="43" spans="2:10" x14ac:dyDescent="0.2">
      <c r="B43" s="14"/>
      <c r="C43" s="10"/>
      <c r="D43" s="12"/>
      <c r="E43" s="12"/>
      <c r="F43" s="11"/>
      <c r="G43" s="12"/>
      <c r="H43" s="13"/>
      <c r="I43" s="11"/>
      <c r="J43" s="5"/>
    </row>
    <row r="44" spans="2:10" x14ac:dyDescent="0.2">
      <c r="B44" s="14"/>
      <c r="C44" s="10"/>
      <c r="D44" s="12"/>
      <c r="E44" s="12"/>
      <c r="F44" s="11"/>
      <c r="G44" s="12"/>
      <c r="H44" s="13"/>
      <c r="I44" s="11"/>
      <c r="J44" s="5"/>
    </row>
    <row r="45" spans="2:10" x14ac:dyDescent="0.2">
      <c r="B45" s="14"/>
      <c r="C45" s="10"/>
      <c r="D45" s="12"/>
      <c r="E45" s="12"/>
      <c r="F45" s="11"/>
      <c r="G45" s="12"/>
      <c r="H45" s="13"/>
      <c r="I45" s="11"/>
      <c r="J45" s="5"/>
    </row>
    <row r="46" spans="2:10" x14ac:dyDescent="0.2">
      <c r="B46" s="14"/>
      <c r="C46" s="10"/>
      <c r="D46" s="12"/>
      <c r="E46" s="12"/>
      <c r="F46" s="11"/>
      <c r="G46" s="12"/>
      <c r="H46" s="13"/>
      <c r="I46" s="11"/>
      <c r="J46" s="5"/>
    </row>
    <row r="47" spans="2:10" x14ac:dyDescent="0.2">
      <c r="B47" s="14"/>
      <c r="C47" s="10"/>
      <c r="D47" s="12"/>
      <c r="E47" s="12"/>
      <c r="F47" s="11"/>
      <c r="G47" s="12"/>
      <c r="H47" s="13"/>
      <c r="I47" s="11"/>
      <c r="J47" s="5"/>
    </row>
    <row r="48" spans="2:10" x14ac:dyDescent="0.2">
      <c r="B48" s="14"/>
      <c r="C48" s="10"/>
      <c r="D48" s="12"/>
      <c r="E48" s="12"/>
      <c r="F48" s="11"/>
      <c r="G48" s="12"/>
      <c r="H48" s="13"/>
      <c r="I48" s="11"/>
      <c r="J48" s="5"/>
    </row>
    <row r="49" spans="1:10" x14ac:dyDescent="0.2">
      <c r="B49" s="14"/>
      <c r="C49" s="10"/>
      <c r="D49" s="12"/>
      <c r="E49" s="12"/>
      <c r="F49" s="11"/>
      <c r="G49" s="12"/>
      <c r="H49" s="13"/>
      <c r="I49" s="11"/>
      <c r="J49" s="5"/>
    </row>
    <row r="50" spans="1:10" x14ac:dyDescent="0.2">
      <c r="B50" s="14"/>
      <c r="C50" s="10"/>
      <c r="D50" s="12"/>
      <c r="E50" s="12"/>
      <c r="F50" s="11"/>
      <c r="G50" s="12"/>
      <c r="H50" s="13"/>
      <c r="I50" s="11"/>
      <c r="J50" s="5"/>
    </row>
    <row r="51" spans="1:10" x14ac:dyDescent="0.2">
      <c r="B51" s="14"/>
      <c r="C51" s="10"/>
      <c r="D51" s="12"/>
      <c r="E51" s="12"/>
      <c r="F51" s="11"/>
      <c r="G51" s="12"/>
      <c r="H51" s="13"/>
      <c r="I51" s="11"/>
      <c r="J51" s="5"/>
    </row>
    <row r="52" spans="1:10" x14ac:dyDescent="0.2">
      <c r="B52" s="14"/>
      <c r="C52" s="10"/>
      <c r="D52" s="12"/>
      <c r="E52" s="12"/>
      <c r="F52" s="11"/>
      <c r="G52" s="12"/>
      <c r="H52" s="13"/>
      <c r="I52" s="11"/>
      <c r="J52" s="5"/>
    </row>
    <row r="53" spans="1:10" x14ac:dyDescent="0.2">
      <c r="B53" s="14"/>
      <c r="C53" s="10"/>
      <c r="D53" s="12"/>
      <c r="E53" s="12"/>
      <c r="F53" s="11"/>
      <c r="G53" s="12"/>
      <c r="H53" s="13"/>
      <c r="I53" s="11"/>
      <c r="J53" s="5"/>
    </row>
    <row r="54" spans="1:10" x14ac:dyDescent="0.2">
      <c r="B54" s="14"/>
      <c r="C54" s="10"/>
      <c r="D54" s="12"/>
      <c r="E54" s="12"/>
      <c r="F54" s="11"/>
      <c r="G54" s="12"/>
      <c r="H54" s="13"/>
      <c r="I54" s="11"/>
      <c r="J54" s="5"/>
    </row>
    <row r="55" spans="1:10" x14ac:dyDescent="0.2">
      <c r="B55" s="14"/>
      <c r="C55" s="10"/>
      <c r="D55" s="12"/>
      <c r="E55" s="12"/>
      <c r="F55" s="11"/>
      <c r="G55" s="12"/>
      <c r="H55" s="13"/>
      <c r="I55" s="11"/>
      <c r="J55" s="5"/>
    </row>
    <row r="56" spans="1:10" x14ac:dyDescent="0.2">
      <c r="B56" s="14"/>
      <c r="C56" s="10"/>
      <c r="D56" s="12"/>
      <c r="E56" s="12"/>
      <c r="F56" s="11"/>
      <c r="G56" s="12"/>
      <c r="H56" s="13"/>
      <c r="I56" s="11"/>
      <c r="J56" s="5"/>
    </row>
    <row r="57" spans="1:10" x14ac:dyDescent="0.2">
      <c r="B57" s="14"/>
      <c r="C57" s="10"/>
      <c r="D57" s="12"/>
      <c r="E57" s="12"/>
      <c r="F57" s="11"/>
      <c r="G57" s="12"/>
      <c r="H57" s="13"/>
      <c r="I57" s="11"/>
      <c r="J57" s="5"/>
    </row>
    <row r="58" spans="1:10" x14ac:dyDescent="0.2">
      <c r="B58" s="14"/>
      <c r="C58" s="10"/>
      <c r="D58" s="12"/>
      <c r="E58" s="12"/>
      <c r="F58" s="11"/>
      <c r="G58" s="12"/>
      <c r="H58" s="13"/>
      <c r="I58" s="11"/>
      <c r="J58" s="5"/>
    </row>
    <row r="59" spans="1:10" x14ac:dyDescent="0.2">
      <c r="B59" s="14"/>
      <c r="C59" s="10"/>
      <c r="D59" s="12"/>
      <c r="E59" s="12"/>
      <c r="F59" s="11"/>
      <c r="G59" s="12"/>
      <c r="H59" s="13"/>
      <c r="I59" s="11"/>
      <c r="J59" s="5"/>
    </row>
    <row r="60" spans="1:10" x14ac:dyDescent="0.2">
      <c r="B60" s="14"/>
      <c r="C60" s="10"/>
      <c r="D60" s="12"/>
      <c r="E60" s="12"/>
      <c r="F60" s="11"/>
      <c r="G60" s="12"/>
      <c r="H60" s="13"/>
      <c r="I60" s="11"/>
      <c r="J60" s="5"/>
    </row>
    <row r="61" spans="1:10" x14ac:dyDescent="0.2">
      <c r="B61" s="20"/>
      <c r="C61" s="10"/>
      <c r="F61" s="11"/>
      <c r="H61" s="13"/>
      <c r="I61" s="11"/>
      <c r="J61" s="5"/>
    </row>
    <row r="62" spans="1:10" x14ac:dyDescent="0.2">
      <c r="B62" s="19"/>
      <c r="C62" s="10"/>
      <c r="D62" s="12"/>
      <c r="E62" s="12"/>
      <c r="F62" s="11"/>
      <c r="G62" s="12"/>
      <c r="H62" s="13"/>
      <c r="I62" s="11"/>
      <c r="J62" s="5"/>
    </row>
    <row r="63" spans="1:10" ht="13.5" thickBot="1" x14ac:dyDescent="0.25">
      <c r="B63" s="20" t="s">
        <v>90</v>
      </c>
      <c r="D63" s="12"/>
      <c r="E63" s="12"/>
      <c r="F63" s="11"/>
      <c r="G63" s="12"/>
      <c r="H63" s="13"/>
      <c r="I63" s="11"/>
      <c r="J63" s="5"/>
    </row>
    <row r="64" spans="1:10" x14ac:dyDescent="0.2">
      <c r="A64" s="10"/>
      <c r="B64" s="49" t="s">
        <v>132</v>
      </c>
      <c r="C64" s="50"/>
      <c r="D64" s="50"/>
      <c r="E64" s="50"/>
      <c r="F64" s="50"/>
      <c r="G64" s="50"/>
      <c r="H64" s="50"/>
      <c r="I64" s="50"/>
      <c r="J64" s="51"/>
    </row>
    <row r="65" spans="1:10" x14ac:dyDescent="0.2">
      <c r="B65" s="52"/>
      <c r="C65" s="53"/>
      <c r="D65" s="53"/>
      <c r="E65" s="53"/>
      <c r="F65" s="53"/>
      <c r="G65" s="53"/>
      <c r="H65" s="53"/>
      <c r="I65" s="53"/>
      <c r="J65" s="54"/>
    </row>
    <row r="66" spans="1:10" x14ac:dyDescent="0.2">
      <c r="B66" s="52"/>
      <c r="C66" s="53"/>
      <c r="D66" s="53"/>
      <c r="E66" s="53"/>
      <c r="F66" s="53"/>
      <c r="G66" s="53"/>
      <c r="H66" s="53"/>
      <c r="I66" s="53"/>
      <c r="J66" s="54"/>
    </row>
    <row r="67" spans="1:10" x14ac:dyDescent="0.2">
      <c r="B67" s="52"/>
      <c r="C67" s="53"/>
      <c r="D67" s="53"/>
      <c r="E67" s="53"/>
      <c r="F67" s="53"/>
      <c r="G67" s="53"/>
      <c r="H67" s="53"/>
      <c r="I67" s="53"/>
      <c r="J67" s="54"/>
    </row>
    <row r="68" spans="1:10" x14ac:dyDescent="0.2">
      <c r="B68" s="52"/>
      <c r="C68" s="53"/>
      <c r="D68" s="53"/>
      <c r="E68" s="53"/>
      <c r="F68" s="53"/>
      <c r="G68" s="53"/>
      <c r="H68" s="53"/>
      <c r="I68" s="53"/>
      <c r="J68" s="54"/>
    </row>
    <row r="69" spans="1:10" ht="15" customHeight="1" thickBot="1" x14ac:dyDescent="0.25">
      <c r="A69" s="10"/>
      <c r="B69" s="55"/>
      <c r="C69" s="56"/>
      <c r="D69" s="56"/>
      <c r="E69" s="56"/>
      <c r="F69" s="56"/>
      <c r="G69" s="56"/>
      <c r="H69" s="56"/>
      <c r="I69" s="56"/>
      <c r="J69" s="57"/>
    </row>
    <row r="70" spans="1:10" ht="15" customHeight="1" x14ac:dyDescent="0.2">
      <c r="A70" s="10"/>
      <c r="B70" s="21"/>
      <c r="C70" s="21"/>
      <c r="D70" s="21"/>
      <c r="E70" s="21"/>
      <c r="F70" s="21"/>
      <c r="G70" s="21"/>
      <c r="H70" s="21"/>
      <c r="I70" s="21"/>
      <c r="J70" s="21"/>
    </row>
  </sheetData>
  <mergeCells count="1">
    <mergeCell ref="B64:J69"/>
  </mergeCells>
  <conditionalFormatting sqref="J2">
    <cfRule type="cellIs" dxfId="3" priority="20" stopIfTrue="1" operator="equal">
      <formula>"x.x"</formula>
    </cfRule>
  </conditionalFormatting>
  <conditionalFormatting sqref="B8:B21 B24:B33 B35:B60">
    <cfRule type="cellIs" dxfId="2" priority="19" stopIfTrue="1" operator="equal">
      <formula>"Adjustment to Income/Expense/Rate Base:"</formula>
    </cfRule>
  </conditionalFormatting>
  <conditionalFormatting sqref="B22">
    <cfRule type="cellIs" dxfId="1" priority="6" stopIfTrue="1" operator="equal">
      <formula>"Adjustment to Income/Expense/Rate Base:"</formula>
    </cfRule>
  </conditionalFormatting>
  <conditionalFormatting sqref="B23">
    <cfRule type="cellIs" dxfId="0" priority="5" stopIfTrue="1" operator="equal">
      <formula>"Adjustment to Income/Expense/Rate Base:"</formula>
    </cfRule>
  </conditionalFormatting>
  <dataValidations disablePrompts="1"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2:E63 E35:E60">
      <formula1>"1, 2, 3"</formula1>
    </dataValidation>
  </dataValidations>
  <pageMargins left="1" right="0.75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90" zoomScaleNormal="100" zoomScaleSheetLayoutView="90" workbookViewId="0">
      <selection activeCell="B34" sqref="B34"/>
    </sheetView>
  </sheetViews>
  <sheetFormatPr defaultColWidth="9.140625" defaultRowHeight="12.75" x14ac:dyDescent="0.2"/>
  <cols>
    <col min="1" max="1" width="36.85546875" style="1" customWidth="1"/>
    <col min="2" max="2" width="21" style="22" bestFit="1" customWidth="1"/>
    <col min="3" max="3" width="13.7109375" style="1" customWidth="1"/>
    <col min="4" max="4" width="11" style="1" bestFit="1" customWidth="1"/>
    <col min="5" max="5" width="11.140625" style="1" bestFit="1" customWidth="1"/>
    <col min="6" max="6" width="10.28515625" style="1" bestFit="1" customWidth="1"/>
    <col min="7" max="7" width="10.85546875" style="1" bestFit="1" customWidth="1"/>
    <col min="8" max="8" width="8.7109375" style="1" bestFit="1" customWidth="1"/>
    <col min="9" max="16384" width="9.140625" style="1"/>
  </cols>
  <sheetData>
    <row r="1" spans="1:5" x14ac:dyDescent="0.2">
      <c r="A1" s="2" t="s">
        <v>75</v>
      </c>
      <c r="C1" s="3"/>
      <c r="D1" s="1" t="s">
        <v>68</v>
      </c>
    </row>
    <row r="2" spans="1:5" x14ac:dyDescent="0.2">
      <c r="A2" s="2" t="s">
        <v>133</v>
      </c>
    </row>
    <row r="3" spans="1:5" x14ac:dyDescent="0.2">
      <c r="A3" s="2" t="s">
        <v>135</v>
      </c>
    </row>
    <row r="4" spans="1:5" x14ac:dyDescent="0.2">
      <c r="A4" s="2"/>
    </row>
    <row r="5" spans="1:5" x14ac:dyDescent="0.2">
      <c r="A5" s="2"/>
    </row>
    <row r="6" spans="1:5" ht="38.25" customHeight="1" x14ac:dyDescent="0.2">
      <c r="A6" s="23" t="s">
        <v>91</v>
      </c>
      <c r="B6" s="24" t="s">
        <v>113</v>
      </c>
      <c r="C6" s="24" t="s">
        <v>92</v>
      </c>
      <c r="D6" s="25"/>
      <c r="E6" s="10"/>
    </row>
    <row r="7" spans="1:5" x14ac:dyDescent="0.2">
      <c r="A7" s="14"/>
      <c r="B7" s="26"/>
      <c r="C7" s="27"/>
      <c r="D7" s="28"/>
      <c r="E7" s="10"/>
    </row>
    <row r="8" spans="1:5" x14ac:dyDescent="0.2">
      <c r="A8" s="20" t="s">
        <v>106</v>
      </c>
      <c r="B8" s="44"/>
      <c r="C8" s="27"/>
      <c r="D8" s="28"/>
      <c r="E8" s="10"/>
    </row>
    <row r="9" spans="1:5" x14ac:dyDescent="0.2">
      <c r="A9" s="14" t="s">
        <v>100</v>
      </c>
      <c r="B9" s="44">
        <f>SUM('Support Detail 1'!H28:H35)*1000</f>
        <v>179248.40769230743</v>
      </c>
      <c r="C9" s="27">
        <f t="shared" ref="C9:C14" si="0">-B9</f>
        <v>-179248.40769230743</v>
      </c>
      <c r="D9" s="28" t="s">
        <v>127</v>
      </c>
      <c r="E9" s="10"/>
    </row>
    <row r="10" spans="1:5" x14ac:dyDescent="0.2">
      <c r="A10" s="14" t="s">
        <v>93</v>
      </c>
      <c r="B10" s="44">
        <f>SUM('Support Detail 1'!H36:H42)*1000</f>
        <v>948635.61384615442</v>
      </c>
      <c r="C10" s="27">
        <f t="shared" si="0"/>
        <v>-948635.61384615442</v>
      </c>
      <c r="D10" s="28" t="s">
        <v>127</v>
      </c>
      <c r="E10" s="10"/>
    </row>
    <row r="11" spans="1:5" x14ac:dyDescent="0.2">
      <c r="A11" s="14" t="s">
        <v>117</v>
      </c>
      <c r="B11" s="44">
        <f>SUM('Support Detail 1'!H27)*1000</f>
        <v>497152.786153847</v>
      </c>
      <c r="C11" s="27">
        <f t="shared" si="0"/>
        <v>-497152.786153847</v>
      </c>
      <c r="D11" s="28" t="s">
        <v>127</v>
      </c>
      <c r="E11" s="10"/>
    </row>
    <row r="12" spans="1:5" x14ac:dyDescent="0.2">
      <c r="A12" s="14" t="s">
        <v>101</v>
      </c>
      <c r="B12" s="44">
        <f>SUM('Support Detail 1'!H43:H50)*1000</f>
        <v>-161813.55000000028</v>
      </c>
      <c r="C12" s="27">
        <f t="shared" si="0"/>
        <v>161813.55000000028</v>
      </c>
      <c r="D12" s="28" t="s">
        <v>127</v>
      </c>
      <c r="E12" s="10"/>
    </row>
    <row r="13" spans="1:5" x14ac:dyDescent="0.2">
      <c r="A13" s="14" t="s">
        <v>94</v>
      </c>
      <c r="B13" s="44">
        <f>SUM('Support Detail 1'!H51:H56)*1000</f>
        <v>-409544.07769230806</v>
      </c>
      <c r="C13" s="27">
        <f t="shared" si="0"/>
        <v>409544.07769230806</v>
      </c>
      <c r="D13" s="28" t="s">
        <v>127</v>
      </c>
      <c r="E13" s="10"/>
    </row>
    <row r="14" spans="1:5" x14ac:dyDescent="0.2">
      <c r="A14" s="14" t="s">
        <v>118</v>
      </c>
      <c r="B14" s="44">
        <f>-465368</f>
        <v>-465368</v>
      </c>
      <c r="C14" s="27">
        <f t="shared" si="0"/>
        <v>465368</v>
      </c>
      <c r="D14" s="28" t="s">
        <v>127</v>
      </c>
      <c r="E14" s="10"/>
    </row>
    <row r="15" spans="1:5" x14ac:dyDescent="0.2">
      <c r="A15" s="14"/>
      <c r="B15" s="44"/>
      <c r="C15" s="27"/>
      <c r="D15" s="28"/>
      <c r="E15" s="10"/>
    </row>
    <row r="16" spans="1:5" x14ac:dyDescent="0.2">
      <c r="A16" s="20" t="s">
        <v>114</v>
      </c>
      <c r="B16" s="44"/>
      <c r="C16" s="27"/>
      <c r="D16" s="28"/>
      <c r="E16" s="10"/>
    </row>
    <row r="17" spans="1:5" x14ac:dyDescent="0.2">
      <c r="A17" s="14" t="s">
        <v>100</v>
      </c>
      <c r="B17" s="44">
        <f>SUM('Support Detail 2'!H3:H12)*1000</f>
        <v>182855.85538461528</v>
      </c>
      <c r="C17" s="27">
        <f t="shared" ref="C17:C20" si="1">-B17</f>
        <v>-182855.85538461528</v>
      </c>
      <c r="D17" s="28" t="s">
        <v>127</v>
      </c>
      <c r="E17" s="10"/>
    </row>
    <row r="18" spans="1:5" x14ac:dyDescent="0.2">
      <c r="A18" s="14" t="s">
        <v>93</v>
      </c>
      <c r="B18" s="44">
        <f>SUM('Support Detail 2'!H13)*1000</f>
        <v>21263.0769230769</v>
      </c>
      <c r="C18" s="27">
        <f t="shared" si="1"/>
        <v>-21263.0769230769</v>
      </c>
      <c r="D18" s="28" t="s">
        <v>127</v>
      </c>
      <c r="E18" s="10"/>
    </row>
    <row r="19" spans="1:5" x14ac:dyDescent="0.2">
      <c r="A19" s="14" t="s">
        <v>101</v>
      </c>
      <c r="B19" s="44">
        <f>SUM('Support Detail 2'!H14:H21)*1000</f>
        <v>-148236.76230769185</v>
      </c>
      <c r="C19" s="27">
        <f t="shared" si="1"/>
        <v>148236.76230769185</v>
      </c>
      <c r="D19" s="28" t="s">
        <v>127</v>
      </c>
      <c r="E19" s="10"/>
    </row>
    <row r="20" spans="1:5" x14ac:dyDescent="0.2">
      <c r="A20" s="14" t="s">
        <v>94</v>
      </c>
      <c r="B20" s="44">
        <f>SUM('Support Detail 2'!H22)*1000</f>
        <v>-2218.9038461538503</v>
      </c>
      <c r="C20" s="27">
        <f t="shared" si="1"/>
        <v>2218.9038461538503</v>
      </c>
      <c r="D20" s="28" t="s">
        <v>127</v>
      </c>
      <c r="E20" s="10"/>
    </row>
    <row r="21" spans="1:5" x14ac:dyDescent="0.2">
      <c r="A21" s="14"/>
      <c r="B21" s="26"/>
      <c r="C21" s="27"/>
      <c r="D21" s="28"/>
      <c r="E21" s="10"/>
    </row>
    <row r="22" spans="1:5" x14ac:dyDescent="0.2">
      <c r="A22" s="23" t="s">
        <v>95</v>
      </c>
      <c r="B22" s="24" t="s">
        <v>102</v>
      </c>
      <c r="C22" s="24" t="s">
        <v>92</v>
      </c>
      <c r="D22" s="28"/>
      <c r="E22" s="10"/>
    </row>
    <row r="23" spans="1:5" x14ac:dyDescent="0.2">
      <c r="A23" s="20"/>
      <c r="B23" s="29"/>
      <c r="C23" s="30"/>
      <c r="D23" s="28"/>
      <c r="E23" s="10"/>
    </row>
    <row r="24" spans="1:5" ht="12.75" customHeight="1" x14ac:dyDescent="0.2">
      <c r="A24" s="20" t="s">
        <v>106</v>
      </c>
      <c r="B24" s="26"/>
      <c r="C24" s="27"/>
      <c r="D24" s="28"/>
    </row>
    <row r="25" spans="1:5" ht="12.75" customHeight="1" x14ac:dyDescent="0.2">
      <c r="A25" s="14" t="s">
        <v>104</v>
      </c>
      <c r="B25" s="26">
        <f>SUM('Support Detail 1'!H11:H16,'Support Detail 1'!H23)*1000</f>
        <v>12420.08</v>
      </c>
      <c r="C25" s="27">
        <f t="shared" ref="C25:C26" si="2">-B25</f>
        <v>-12420.08</v>
      </c>
      <c r="D25" s="28" t="s">
        <v>127</v>
      </c>
    </row>
    <row r="26" spans="1:5" ht="12.75" customHeight="1" x14ac:dyDescent="0.2">
      <c r="A26" s="14" t="s">
        <v>96</v>
      </c>
      <c r="B26" s="26">
        <f>SUM('Support Detail 1'!H17:H22)*1000</f>
        <v>16935.690000000002</v>
      </c>
      <c r="C26" s="27">
        <f t="shared" si="2"/>
        <v>-16935.690000000002</v>
      </c>
      <c r="D26" s="28" t="s">
        <v>127</v>
      </c>
    </row>
    <row r="27" spans="1:5" ht="12.75" customHeight="1" x14ac:dyDescent="0.2">
      <c r="B27" s="1"/>
    </row>
    <row r="28" spans="1:5" ht="12.75" customHeight="1" x14ac:dyDescent="0.2">
      <c r="A28" s="23" t="s">
        <v>103</v>
      </c>
      <c r="B28" s="24" t="s">
        <v>102</v>
      </c>
      <c r="C28" s="24" t="s">
        <v>92</v>
      </c>
    </row>
    <row r="29" spans="1:5" ht="12.75" customHeight="1" x14ac:dyDescent="0.2">
      <c r="B29" s="1"/>
    </row>
    <row r="30" spans="1:5" ht="12.75" customHeight="1" x14ac:dyDescent="0.2">
      <c r="A30" s="20" t="s">
        <v>106</v>
      </c>
      <c r="B30" s="32"/>
      <c r="C30" s="27"/>
      <c r="D30" s="28"/>
    </row>
    <row r="31" spans="1:5" ht="12.75" customHeight="1" x14ac:dyDescent="0.2">
      <c r="A31" s="14" t="s">
        <v>105</v>
      </c>
      <c r="B31" s="32">
        <f>SUM('Support Detail 1'!H3:H7)*1000</f>
        <v>236835.11000000004</v>
      </c>
      <c r="C31" s="27">
        <f t="shared" ref="C31" si="3">-B31</f>
        <v>-236835.11000000004</v>
      </c>
      <c r="D31" s="28" t="s">
        <v>127</v>
      </c>
    </row>
    <row r="32" spans="1:5" ht="12.75" customHeight="1" x14ac:dyDescent="0.2">
      <c r="A32" s="14"/>
      <c r="B32" s="32"/>
      <c r="C32" s="27"/>
      <c r="D32" s="28"/>
    </row>
  </sheetData>
  <pageMargins left="1" right="0.5" top="1" bottom="1" header="0.75" footer="0.3"/>
  <pageSetup orientation="portrait" r:id="rId1"/>
  <headerFooter scaleWithDoc="0">
    <oddHeader>&amp;R&amp;"Arial,Regular"&amp;10Page 8.10.1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80" zoomScaleNormal="100" zoomScaleSheetLayoutView="80" workbookViewId="0">
      <selection activeCell="H1" sqref="H1:H1048576"/>
    </sheetView>
  </sheetViews>
  <sheetFormatPr defaultRowHeight="15" x14ac:dyDescent="0.25"/>
  <cols>
    <col min="1" max="1" width="17" style="37" bestFit="1" customWidth="1"/>
    <col min="2" max="2" width="22.28515625" style="37" bestFit="1" customWidth="1"/>
    <col min="3" max="3" width="19.5703125" style="37" bestFit="1" customWidth="1"/>
    <col min="4" max="4" width="45.7109375" style="37" bestFit="1" customWidth="1"/>
    <col min="5" max="5" width="21.28515625" style="37" bestFit="1" customWidth="1"/>
    <col min="6" max="6" width="40.85546875" style="37" bestFit="1" customWidth="1"/>
    <col min="7" max="7" width="8.85546875" style="37" bestFit="1" customWidth="1"/>
    <col min="8" max="8" width="14.42578125" style="45" bestFit="1" customWidth="1"/>
    <col min="9" max="9" width="9.140625" style="38"/>
  </cols>
  <sheetData>
    <row r="1" spans="1:8" x14ac:dyDescent="0.25">
      <c r="A1" s="36" t="s">
        <v>63</v>
      </c>
    </row>
    <row r="2" spans="1:8" x14ac:dyDescent="0.25">
      <c r="A2" s="35" t="s">
        <v>0</v>
      </c>
      <c r="B2" s="35" t="s">
        <v>65</v>
      </c>
      <c r="C2" s="35" t="s">
        <v>1</v>
      </c>
      <c r="D2" s="35" t="s">
        <v>66</v>
      </c>
      <c r="E2" s="35" t="s">
        <v>2</v>
      </c>
      <c r="F2" s="35" t="s">
        <v>67</v>
      </c>
      <c r="G2" s="35" t="s">
        <v>3</v>
      </c>
      <c r="H2" s="39" t="s">
        <v>129</v>
      </c>
    </row>
    <row r="3" spans="1:8" x14ac:dyDescent="0.25">
      <c r="A3" s="40" t="s">
        <v>47</v>
      </c>
      <c r="B3" s="41" t="s">
        <v>48</v>
      </c>
      <c r="C3" s="41" t="s">
        <v>69</v>
      </c>
      <c r="D3" s="41" t="s">
        <v>70</v>
      </c>
      <c r="E3" s="41" t="s">
        <v>33</v>
      </c>
      <c r="F3" s="41" t="s">
        <v>34</v>
      </c>
      <c r="G3" s="40" t="s">
        <v>46</v>
      </c>
      <c r="H3" s="46">
        <v>129.14859000000001</v>
      </c>
    </row>
    <row r="4" spans="1:8" x14ac:dyDescent="0.25">
      <c r="A4" s="40" t="s">
        <v>49</v>
      </c>
      <c r="B4" s="41" t="s">
        <v>50</v>
      </c>
      <c r="C4" s="41" t="s">
        <v>69</v>
      </c>
      <c r="D4" s="41" t="s">
        <v>71</v>
      </c>
      <c r="E4" s="41" t="s">
        <v>33</v>
      </c>
      <c r="F4" s="41" t="s">
        <v>34</v>
      </c>
      <c r="G4" s="40" t="s">
        <v>46</v>
      </c>
      <c r="H4" s="46">
        <v>47.185420000000001</v>
      </c>
    </row>
    <row r="5" spans="1:8" x14ac:dyDescent="0.25">
      <c r="A5" s="40" t="s">
        <v>51</v>
      </c>
      <c r="B5" s="41" t="s">
        <v>52</v>
      </c>
      <c r="C5" s="41" t="s">
        <v>69</v>
      </c>
      <c r="D5" s="41" t="s">
        <v>72</v>
      </c>
      <c r="E5" s="41" t="s">
        <v>33</v>
      </c>
      <c r="F5" s="41" t="s">
        <v>34</v>
      </c>
      <c r="G5" s="40" t="s">
        <v>46</v>
      </c>
      <c r="H5" s="46">
        <v>3.9131900000000002</v>
      </c>
    </row>
    <row r="6" spans="1:8" x14ac:dyDescent="0.25">
      <c r="A6" s="40" t="s">
        <v>53</v>
      </c>
      <c r="B6" s="41" t="s">
        <v>54</v>
      </c>
      <c r="C6" s="41" t="s">
        <v>69</v>
      </c>
      <c r="D6" s="41" t="s">
        <v>73</v>
      </c>
      <c r="E6" s="41" t="s">
        <v>33</v>
      </c>
      <c r="F6" s="41" t="s">
        <v>34</v>
      </c>
      <c r="G6" s="40" t="s">
        <v>46</v>
      </c>
      <c r="H6" s="46">
        <v>0.48318</v>
      </c>
    </row>
    <row r="7" spans="1:8" x14ac:dyDescent="0.25">
      <c r="A7" s="40" t="s">
        <v>55</v>
      </c>
      <c r="B7" s="41" t="s">
        <v>56</v>
      </c>
      <c r="C7" s="41" t="s">
        <v>69</v>
      </c>
      <c r="D7" s="41" t="s">
        <v>74</v>
      </c>
      <c r="E7" s="41" t="s">
        <v>33</v>
      </c>
      <c r="F7" s="41" t="s">
        <v>34</v>
      </c>
      <c r="G7" s="40" t="s">
        <v>46</v>
      </c>
      <c r="H7" s="46">
        <v>56.104730000000004</v>
      </c>
    </row>
    <row r="9" spans="1:8" x14ac:dyDescent="0.25">
      <c r="A9" s="36" t="s">
        <v>64</v>
      </c>
    </row>
    <row r="10" spans="1:8" x14ac:dyDescent="0.25">
      <c r="A10" s="35" t="s">
        <v>0</v>
      </c>
      <c r="B10" s="35" t="s">
        <v>65</v>
      </c>
      <c r="C10" s="35" t="s">
        <v>1</v>
      </c>
      <c r="D10" s="35" t="s">
        <v>66</v>
      </c>
      <c r="E10" s="35" t="s">
        <v>2</v>
      </c>
      <c r="F10" s="35" t="s">
        <v>67</v>
      </c>
      <c r="G10" s="35" t="s">
        <v>3</v>
      </c>
      <c r="H10" s="39" t="s">
        <v>129</v>
      </c>
    </row>
    <row r="11" spans="1:8" x14ac:dyDescent="0.25">
      <c r="A11" s="40" t="s">
        <v>57</v>
      </c>
      <c r="B11" s="41" t="s">
        <v>58</v>
      </c>
      <c r="C11" s="41" t="s">
        <v>16</v>
      </c>
      <c r="D11" s="41" t="s">
        <v>17</v>
      </c>
      <c r="E11" s="41" t="s">
        <v>33</v>
      </c>
      <c r="F11" s="41" t="s">
        <v>34</v>
      </c>
      <c r="G11" s="40" t="s">
        <v>6</v>
      </c>
      <c r="H11" s="46">
        <v>6.7587599999999997</v>
      </c>
    </row>
    <row r="12" spans="1:8" x14ac:dyDescent="0.25">
      <c r="A12" s="40" t="s">
        <v>57</v>
      </c>
      <c r="B12" s="41" t="s">
        <v>58</v>
      </c>
      <c r="C12" s="41" t="s">
        <v>16</v>
      </c>
      <c r="D12" s="41" t="s">
        <v>17</v>
      </c>
      <c r="E12" s="41" t="s">
        <v>33</v>
      </c>
      <c r="F12" s="41" t="s">
        <v>34</v>
      </c>
      <c r="G12" s="40" t="s">
        <v>7</v>
      </c>
      <c r="H12" s="46">
        <v>1.11947</v>
      </c>
    </row>
    <row r="13" spans="1:8" x14ac:dyDescent="0.25">
      <c r="A13" s="40" t="s">
        <v>57</v>
      </c>
      <c r="B13" s="41" t="s">
        <v>58</v>
      </c>
      <c r="C13" s="41" t="s">
        <v>18</v>
      </c>
      <c r="D13" s="41" t="s">
        <v>19</v>
      </c>
      <c r="E13" s="41" t="s">
        <v>33</v>
      </c>
      <c r="F13" s="41" t="s">
        <v>34</v>
      </c>
      <c r="G13" s="40" t="s">
        <v>7</v>
      </c>
      <c r="H13" s="46">
        <v>1.0294300000000001</v>
      </c>
    </row>
    <row r="14" spans="1:8" x14ac:dyDescent="0.25">
      <c r="A14" s="40" t="s">
        <v>57</v>
      </c>
      <c r="B14" s="41" t="s">
        <v>58</v>
      </c>
      <c r="C14" s="41" t="s">
        <v>26</v>
      </c>
      <c r="D14" s="41" t="s">
        <v>13</v>
      </c>
      <c r="E14" s="41" t="s">
        <v>33</v>
      </c>
      <c r="F14" s="41" t="s">
        <v>34</v>
      </c>
      <c r="G14" s="40" t="s">
        <v>7</v>
      </c>
      <c r="H14" s="46">
        <v>2.1091700000000002</v>
      </c>
    </row>
    <row r="15" spans="1:8" x14ac:dyDescent="0.25">
      <c r="A15" s="40" t="s">
        <v>57</v>
      </c>
      <c r="B15" s="41" t="s">
        <v>58</v>
      </c>
      <c r="C15" s="41" t="s">
        <v>27</v>
      </c>
      <c r="D15" s="41" t="s">
        <v>28</v>
      </c>
      <c r="E15" s="41" t="s">
        <v>33</v>
      </c>
      <c r="F15" s="41" t="s">
        <v>34</v>
      </c>
      <c r="G15" s="40" t="s">
        <v>6</v>
      </c>
      <c r="H15" s="46">
        <v>0.11606</v>
      </c>
    </row>
    <row r="16" spans="1:8" x14ac:dyDescent="0.25">
      <c r="A16" s="40" t="s">
        <v>57</v>
      </c>
      <c r="B16" s="41" t="s">
        <v>58</v>
      </c>
      <c r="C16" s="41" t="s">
        <v>29</v>
      </c>
      <c r="D16" s="41" t="s">
        <v>30</v>
      </c>
      <c r="E16" s="41" t="s">
        <v>33</v>
      </c>
      <c r="F16" s="41" t="s">
        <v>34</v>
      </c>
      <c r="G16" s="40" t="s">
        <v>7</v>
      </c>
      <c r="H16" s="46">
        <v>1.2775700000000001</v>
      </c>
    </row>
    <row r="17" spans="1:8" x14ac:dyDescent="0.25">
      <c r="A17" s="40" t="s">
        <v>57</v>
      </c>
      <c r="B17" s="41" t="s">
        <v>58</v>
      </c>
      <c r="C17" s="41" t="s">
        <v>35</v>
      </c>
      <c r="D17" s="41" t="s">
        <v>31</v>
      </c>
      <c r="E17" s="41" t="s">
        <v>33</v>
      </c>
      <c r="F17" s="41" t="s">
        <v>34</v>
      </c>
      <c r="G17" s="40" t="s">
        <v>6</v>
      </c>
      <c r="H17" s="46">
        <v>0.4219</v>
      </c>
    </row>
    <row r="18" spans="1:8" x14ac:dyDescent="0.25">
      <c r="A18" s="40" t="s">
        <v>57</v>
      </c>
      <c r="B18" s="41" t="s">
        <v>58</v>
      </c>
      <c r="C18" s="41" t="s">
        <v>36</v>
      </c>
      <c r="D18" s="41" t="s">
        <v>37</v>
      </c>
      <c r="E18" s="41" t="s">
        <v>33</v>
      </c>
      <c r="F18" s="41" t="s">
        <v>34</v>
      </c>
      <c r="G18" s="40" t="s">
        <v>6</v>
      </c>
      <c r="H18" s="46">
        <v>6.4465899999999996</v>
      </c>
    </row>
    <row r="19" spans="1:8" x14ac:dyDescent="0.25">
      <c r="A19" s="40" t="s">
        <v>57</v>
      </c>
      <c r="B19" s="41" t="s">
        <v>58</v>
      </c>
      <c r="C19" s="41" t="s">
        <v>36</v>
      </c>
      <c r="D19" s="41" t="s">
        <v>37</v>
      </c>
      <c r="E19" s="41" t="s">
        <v>33</v>
      </c>
      <c r="F19" s="41" t="s">
        <v>34</v>
      </c>
      <c r="G19" s="40" t="s">
        <v>8</v>
      </c>
      <c r="H19" s="46">
        <v>7.1295000000000002</v>
      </c>
    </row>
    <row r="20" spans="1:8" x14ac:dyDescent="0.25">
      <c r="A20" s="40" t="s">
        <v>57</v>
      </c>
      <c r="B20" s="41" t="s">
        <v>58</v>
      </c>
      <c r="C20" s="41" t="s">
        <v>38</v>
      </c>
      <c r="D20" s="41" t="s">
        <v>39</v>
      </c>
      <c r="E20" s="41" t="s">
        <v>33</v>
      </c>
      <c r="F20" s="41" t="s">
        <v>34</v>
      </c>
      <c r="G20" s="40" t="s">
        <v>6</v>
      </c>
      <c r="H20" s="46">
        <v>2.1956799999999999</v>
      </c>
    </row>
    <row r="21" spans="1:8" x14ac:dyDescent="0.25">
      <c r="A21" s="40" t="s">
        <v>57</v>
      </c>
      <c r="B21" s="41" t="s">
        <v>58</v>
      </c>
      <c r="C21" s="41" t="s">
        <v>38</v>
      </c>
      <c r="D21" s="41" t="s">
        <v>39</v>
      </c>
      <c r="E21" s="41" t="s">
        <v>33</v>
      </c>
      <c r="F21" s="41" t="s">
        <v>34</v>
      </c>
      <c r="G21" s="40" t="s">
        <v>8</v>
      </c>
      <c r="H21" s="46">
        <v>0.58679000000000003</v>
      </c>
    </row>
    <row r="22" spans="1:8" x14ac:dyDescent="0.25">
      <c r="A22" s="40" t="s">
        <v>57</v>
      </c>
      <c r="B22" s="41" t="s">
        <v>58</v>
      </c>
      <c r="C22" s="41" t="s">
        <v>40</v>
      </c>
      <c r="D22" s="41" t="s">
        <v>41</v>
      </c>
      <c r="E22" s="41" t="s">
        <v>33</v>
      </c>
      <c r="F22" s="41" t="s">
        <v>34</v>
      </c>
      <c r="G22" s="40" t="s">
        <v>8</v>
      </c>
      <c r="H22" s="46">
        <v>0.15523000000000001</v>
      </c>
    </row>
    <row r="23" spans="1:8" x14ac:dyDescent="0.25">
      <c r="A23" s="40" t="s">
        <v>59</v>
      </c>
      <c r="B23" s="41" t="s">
        <v>60</v>
      </c>
      <c r="C23" s="41" t="s">
        <v>61</v>
      </c>
      <c r="D23" s="41" t="s">
        <v>62</v>
      </c>
      <c r="E23" s="41" t="s">
        <v>33</v>
      </c>
      <c r="F23" s="41" t="s">
        <v>34</v>
      </c>
      <c r="G23" s="40" t="s">
        <v>6</v>
      </c>
      <c r="H23" s="46">
        <v>9.6200000000000001E-3</v>
      </c>
    </row>
    <row r="25" spans="1:8" x14ac:dyDescent="0.25">
      <c r="A25" s="36" t="s">
        <v>130</v>
      </c>
    </row>
    <row r="26" spans="1:8" x14ac:dyDescent="0.25">
      <c r="A26" s="35" t="s">
        <v>0</v>
      </c>
      <c r="B26" s="35" t="s">
        <v>65</v>
      </c>
      <c r="C26" s="35" t="s">
        <v>1</v>
      </c>
      <c r="D26" s="35" t="s">
        <v>66</v>
      </c>
      <c r="E26" s="35" t="s">
        <v>2</v>
      </c>
      <c r="F26" s="35" t="s">
        <v>67</v>
      </c>
      <c r="G26" s="35" t="s">
        <v>3</v>
      </c>
      <c r="H26" s="39" t="s">
        <v>129</v>
      </c>
    </row>
    <row r="27" spans="1:8" x14ac:dyDescent="0.25">
      <c r="A27" s="40" t="s">
        <v>4</v>
      </c>
      <c r="B27" s="41" t="s">
        <v>5</v>
      </c>
      <c r="C27" s="41" t="s">
        <v>10</v>
      </c>
      <c r="D27" s="41" t="s">
        <v>11</v>
      </c>
      <c r="E27" s="41" t="s">
        <v>33</v>
      </c>
      <c r="F27" s="41" t="s">
        <v>34</v>
      </c>
      <c r="G27" s="40" t="s">
        <v>8</v>
      </c>
      <c r="H27" s="46">
        <v>497.15278615384699</v>
      </c>
    </row>
    <row r="28" spans="1:8" x14ac:dyDescent="0.25">
      <c r="A28" s="40" t="s">
        <v>4</v>
      </c>
      <c r="B28" s="41" t="s">
        <v>5</v>
      </c>
      <c r="C28" s="41" t="s">
        <v>16</v>
      </c>
      <c r="D28" s="41" t="s">
        <v>17</v>
      </c>
      <c r="E28" s="41" t="s">
        <v>33</v>
      </c>
      <c r="F28" s="41" t="s">
        <v>34</v>
      </c>
      <c r="G28" s="40" t="s">
        <v>6</v>
      </c>
      <c r="H28" s="46">
        <v>110.000869230769</v>
      </c>
    </row>
    <row r="29" spans="1:8" x14ac:dyDescent="0.25">
      <c r="A29" s="40" t="s">
        <v>4</v>
      </c>
      <c r="B29" s="41" t="s">
        <v>5</v>
      </c>
      <c r="C29" s="41" t="s">
        <v>16</v>
      </c>
      <c r="D29" s="41" t="s">
        <v>17</v>
      </c>
      <c r="E29" s="41" t="s">
        <v>33</v>
      </c>
      <c r="F29" s="41" t="s">
        <v>34</v>
      </c>
      <c r="G29" s="40" t="s">
        <v>7</v>
      </c>
      <c r="H29" s="46">
        <v>18.219846153846198</v>
      </c>
    </row>
    <row r="30" spans="1:8" x14ac:dyDescent="0.25">
      <c r="A30" s="40" t="s">
        <v>4</v>
      </c>
      <c r="B30" s="41" t="s">
        <v>5</v>
      </c>
      <c r="C30" s="41" t="s">
        <v>18</v>
      </c>
      <c r="D30" s="41" t="s">
        <v>19</v>
      </c>
      <c r="E30" s="41" t="s">
        <v>33</v>
      </c>
      <c r="F30" s="41" t="s">
        <v>34</v>
      </c>
      <c r="G30" s="40" t="s">
        <v>7</v>
      </c>
      <c r="H30" s="46">
        <v>16.754207692307698</v>
      </c>
    </row>
    <row r="31" spans="1:8" x14ac:dyDescent="0.25">
      <c r="A31" s="40" t="s">
        <v>4</v>
      </c>
      <c r="B31" s="41" t="s">
        <v>5</v>
      </c>
      <c r="C31" s="41" t="s">
        <v>26</v>
      </c>
      <c r="D31" s="41" t="s">
        <v>13</v>
      </c>
      <c r="E31" s="41" t="s">
        <v>33</v>
      </c>
      <c r="F31" s="41" t="s">
        <v>34</v>
      </c>
      <c r="G31" s="40" t="s">
        <v>7</v>
      </c>
      <c r="H31" s="46">
        <v>22.030938461538401</v>
      </c>
    </row>
    <row r="32" spans="1:8" x14ac:dyDescent="0.25">
      <c r="A32" s="40" t="s">
        <v>4</v>
      </c>
      <c r="B32" s="41" t="s">
        <v>5</v>
      </c>
      <c r="C32" s="41" t="s">
        <v>27</v>
      </c>
      <c r="D32" s="41" t="s">
        <v>28</v>
      </c>
      <c r="E32" s="41" t="s">
        <v>33</v>
      </c>
      <c r="F32" s="41" t="s">
        <v>34</v>
      </c>
      <c r="G32" s="40" t="s">
        <v>6</v>
      </c>
      <c r="H32" s="46">
        <v>2.5185692307692298</v>
      </c>
    </row>
    <row r="33" spans="1:8" x14ac:dyDescent="0.25">
      <c r="A33" s="40" t="s">
        <v>4</v>
      </c>
      <c r="B33" s="41" t="s">
        <v>5</v>
      </c>
      <c r="C33" s="41" t="s">
        <v>27</v>
      </c>
      <c r="D33" s="41" t="s">
        <v>28</v>
      </c>
      <c r="E33" s="41" t="s">
        <v>33</v>
      </c>
      <c r="F33" s="41" t="s">
        <v>34</v>
      </c>
      <c r="G33" s="40" t="s">
        <v>7</v>
      </c>
      <c r="H33" s="46">
        <v>0</v>
      </c>
    </row>
    <row r="34" spans="1:8" x14ac:dyDescent="0.25">
      <c r="A34" s="40" t="s">
        <v>4</v>
      </c>
      <c r="B34" s="41" t="s">
        <v>5</v>
      </c>
      <c r="C34" s="41" t="s">
        <v>29</v>
      </c>
      <c r="D34" s="41" t="s">
        <v>30</v>
      </c>
      <c r="E34" s="41" t="s">
        <v>33</v>
      </c>
      <c r="F34" s="41" t="s">
        <v>34</v>
      </c>
      <c r="G34" s="40" t="s">
        <v>6</v>
      </c>
      <c r="H34" s="46">
        <v>0</v>
      </c>
    </row>
    <row r="35" spans="1:8" x14ac:dyDescent="0.25">
      <c r="A35" s="40" t="s">
        <v>4</v>
      </c>
      <c r="B35" s="41" t="s">
        <v>5</v>
      </c>
      <c r="C35" s="41" t="s">
        <v>29</v>
      </c>
      <c r="D35" s="41" t="s">
        <v>30</v>
      </c>
      <c r="E35" s="41" t="s">
        <v>33</v>
      </c>
      <c r="F35" s="41" t="s">
        <v>34</v>
      </c>
      <c r="G35" s="40" t="s">
        <v>7</v>
      </c>
      <c r="H35" s="46">
        <v>9.7239769230769095</v>
      </c>
    </row>
    <row r="36" spans="1:8" x14ac:dyDescent="0.25">
      <c r="A36" s="40" t="s">
        <v>4</v>
      </c>
      <c r="B36" s="41" t="s">
        <v>5</v>
      </c>
      <c r="C36" s="41" t="s">
        <v>32</v>
      </c>
      <c r="D36" s="41" t="s">
        <v>12</v>
      </c>
      <c r="E36" s="41" t="s">
        <v>33</v>
      </c>
      <c r="F36" s="41" t="s">
        <v>34</v>
      </c>
      <c r="G36" s="40" t="s">
        <v>6</v>
      </c>
      <c r="H36" s="46">
        <v>0.10823000000000001</v>
      </c>
    </row>
    <row r="37" spans="1:8" x14ac:dyDescent="0.25">
      <c r="A37" s="40" t="s">
        <v>4</v>
      </c>
      <c r="B37" s="41" t="s">
        <v>5</v>
      </c>
      <c r="C37" s="41" t="s">
        <v>35</v>
      </c>
      <c r="D37" s="41" t="s">
        <v>31</v>
      </c>
      <c r="E37" s="41" t="s">
        <v>33</v>
      </c>
      <c r="F37" s="41" t="s">
        <v>34</v>
      </c>
      <c r="G37" s="40" t="s">
        <v>6</v>
      </c>
      <c r="H37" s="46">
        <v>28.6153661538462</v>
      </c>
    </row>
    <row r="38" spans="1:8" x14ac:dyDescent="0.25">
      <c r="A38" s="40" t="s">
        <v>4</v>
      </c>
      <c r="B38" s="41" t="s">
        <v>5</v>
      </c>
      <c r="C38" s="41" t="s">
        <v>36</v>
      </c>
      <c r="D38" s="41" t="s">
        <v>37</v>
      </c>
      <c r="E38" s="41" t="s">
        <v>33</v>
      </c>
      <c r="F38" s="41" t="s">
        <v>34</v>
      </c>
      <c r="G38" s="40" t="s">
        <v>6</v>
      </c>
      <c r="H38" s="46">
        <v>357.04152923076902</v>
      </c>
    </row>
    <row r="39" spans="1:8" x14ac:dyDescent="0.25">
      <c r="A39" s="40" t="s">
        <v>4</v>
      </c>
      <c r="B39" s="41" t="s">
        <v>5</v>
      </c>
      <c r="C39" s="41" t="s">
        <v>36</v>
      </c>
      <c r="D39" s="41" t="s">
        <v>37</v>
      </c>
      <c r="E39" s="41" t="s">
        <v>33</v>
      </c>
      <c r="F39" s="41" t="s">
        <v>34</v>
      </c>
      <c r="G39" s="40" t="s">
        <v>8</v>
      </c>
      <c r="H39" s="46">
        <v>396.59458461538497</v>
      </c>
    </row>
    <row r="40" spans="1:8" x14ac:dyDescent="0.25">
      <c r="A40" s="40" t="s">
        <v>4</v>
      </c>
      <c r="B40" s="41" t="s">
        <v>5</v>
      </c>
      <c r="C40" s="41" t="s">
        <v>38</v>
      </c>
      <c r="D40" s="41" t="s">
        <v>39</v>
      </c>
      <c r="E40" s="41" t="s">
        <v>33</v>
      </c>
      <c r="F40" s="41" t="s">
        <v>34</v>
      </c>
      <c r="G40" s="40" t="s">
        <v>6</v>
      </c>
      <c r="H40" s="46">
        <v>125.17925461538501</v>
      </c>
    </row>
    <row r="41" spans="1:8" x14ac:dyDescent="0.25">
      <c r="A41" s="40" t="s">
        <v>4</v>
      </c>
      <c r="B41" s="41" t="s">
        <v>5</v>
      </c>
      <c r="C41" s="41" t="s">
        <v>38</v>
      </c>
      <c r="D41" s="41" t="s">
        <v>39</v>
      </c>
      <c r="E41" s="41" t="s">
        <v>33</v>
      </c>
      <c r="F41" s="41" t="s">
        <v>34</v>
      </c>
      <c r="G41" s="40" t="s">
        <v>8</v>
      </c>
      <c r="H41" s="46">
        <v>32.499350769230801</v>
      </c>
    </row>
    <row r="42" spans="1:8" x14ac:dyDescent="0.25">
      <c r="A42" s="40" t="s">
        <v>4</v>
      </c>
      <c r="B42" s="41" t="s">
        <v>5</v>
      </c>
      <c r="C42" s="41" t="s">
        <v>40</v>
      </c>
      <c r="D42" s="41" t="s">
        <v>41</v>
      </c>
      <c r="E42" s="41" t="s">
        <v>33</v>
      </c>
      <c r="F42" s="41" t="s">
        <v>34</v>
      </c>
      <c r="G42" s="40" t="s">
        <v>8</v>
      </c>
      <c r="H42" s="46">
        <v>8.59729846153847</v>
      </c>
    </row>
    <row r="43" spans="1:8" x14ac:dyDescent="0.25">
      <c r="A43" s="40" t="s">
        <v>42</v>
      </c>
      <c r="B43" s="41" t="s">
        <v>43</v>
      </c>
      <c r="C43" s="41" t="s">
        <v>16</v>
      </c>
      <c r="D43" s="41" t="s">
        <v>17</v>
      </c>
      <c r="E43" s="41" t="s">
        <v>33</v>
      </c>
      <c r="F43" s="41" t="s">
        <v>34</v>
      </c>
      <c r="G43" s="40" t="s">
        <v>6</v>
      </c>
      <c r="H43" s="46">
        <v>-114.08965769230799</v>
      </c>
    </row>
    <row r="44" spans="1:8" x14ac:dyDescent="0.25">
      <c r="A44" s="40" t="s">
        <v>42</v>
      </c>
      <c r="B44" s="41" t="s">
        <v>43</v>
      </c>
      <c r="C44" s="41" t="s">
        <v>16</v>
      </c>
      <c r="D44" s="41" t="s">
        <v>17</v>
      </c>
      <c r="E44" s="41" t="s">
        <v>33</v>
      </c>
      <c r="F44" s="41" t="s">
        <v>34</v>
      </c>
      <c r="G44" s="40" t="s">
        <v>7</v>
      </c>
      <c r="H44" s="46">
        <v>-6.8481984615384599</v>
      </c>
    </row>
    <row r="45" spans="1:8" x14ac:dyDescent="0.25">
      <c r="A45" s="40" t="s">
        <v>42</v>
      </c>
      <c r="B45" s="41" t="s">
        <v>43</v>
      </c>
      <c r="C45" s="41" t="s">
        <v>18</v>
      </c>
      <c r="D45" s="41" t="s">
        <v>19</v>
      </c>
      <c r="E45" s="41" t="s">
        <v>33</v>
      </c>
      <c r="F45" s="41" t="s">
        <v>34</v>
      </c>
      <c r="G45" s="40" t="s">
        <v>7</v>
      </c>
      <c r="H45" s="46">
        <v>-10.7034223076923</v>
      </c>
    </row>
    <row r="46" spans="1:8" x14ac:dyDescent="0.25">
      <c r="A46" s="40" t="s">
        <v>42</v>
      </c>
      <c r="B46" s="41" t="s">
        <v>43</v>
      </c>
      <c r="C46" s="41" t="s">
        <v>26</v>
      </c>
      <c r="D46" s="41" t="s">
        <v>13</v>
      </c>
      <c r="E46" s="41" t="s">
        <v>33</v>
      </c>
      <c r="F46" s="41" t="s">
        <v>34</v>
      </c>
      <c r="G46" s="40" t="s">
        <v>7</v>
      </c>
      <c r="H46" s="46">
        <v>-19.4198353846154</v>
      </c>
    </row>
    <row r="47" spans="1:8" x14ac:dyDescent="0.25">
      <c r="A47" s="40" t="s">
        <v>42</v>
      </c>
      <c r="B47" s="41" t="s">
        <v>43</v>
      </c>
      <c r="C47" s="41" t="s">
        <v>27</v>
      </c>
      <c r="D47" s="41" t="s">
        <v>28</v>
      </c>
      <c r="E47" s="41" t="s">
        <v>33</v>
      </c>
      <c r="F47" s="41" t="s">
        <v>34</v>
      </c>
      <c r="G47" s="40" t="s">
        <v>6</v>
      </c>
      <c r="H47" s="46">
        <v>-2.5142000000000002</v>
      </c>
    </row>
    <row r="48" spans="1:8" x14ac:dyDescent="0.25">
      <c r="A48" s="40" t="s">
        <v>42</v>
      </c>
      <c r="B48" s="41" t="s">
        <v>43</v>
      </c>
      <c r="C48" s="41" t="s">
        <v>27</v>
      </c>
      <c r="D48" s="41" t="s">
        <v>28</v>
      </c>
      <c r="E48" s="41" t="s">
        <v>33</v>
      </c>
      <c r="F48" s="41" t="s">
        <v>34</v>
      </c>
      <c r="G48" s="40" t="s">
        <v>7</v>
      </c>
      <c r="H48" s="46">
        <v>0</v>
      </c>
    </row>
    <row r="49" spans="1:8" x14ac:dyDescent="0.25">
      <c r="A49" s="40" t="s">
        <v>42</v>
      </c>
      <c r="B49" s="41" t="s">
        <v>43</v>
      </c>
      <c r="C49" s="41" t="s">
        <v>29</v>
      </c>
      <c r="D49" s="41" t="s">
        <v>30</v>
      </c>
      <c r="E49" s="41" t="s">
        <v>33</v>
      </c>
      <c r="F49" s="41" t="s">
        <v>34</v>
      </c>
      <c r="G49" s="40" t="s">
        <v>6</v>
      </c>
      <c r="H49" s="46">
        <v>0</v>
      </c>
    </row>
    <row r="50" spans="1:8" x14ac:dyDescent="0.25">
      <c r="A50" s="40" t="s">
        <v>42</v>
      </c>
      <c r="B50" s="41" t="s">
        <v>43</v>
      </c>
      <c r="C50" s="41" t="s">
        <v>29</v>
      </c>
      <c r="D50" s="41" t="s">
        <v>30</v>
      </c>
      <c r="E50" s="41" t="s">
        <v>33</v>
      </c>
      <c r="F50" s="41" t="s">
        <v>34</v>
      </c>
      <c r="G50" s="40" t="s">
        <v>7</v>
      </c>
      <c r="H50" s="46">
        <v>-8.2382361538461506</v>
      </c>
    </row>
    <row r="51" spans="1:8" x14ac:dyDescent="0.25">
      <c r="A51" s="40" t="s">
        <v>42</v>
      </c>
      <c r="B51" s="41" t="s">
        <v>43</v>
      </c>
      <c r="C51" s="41" t="s">
        <v>35</v>
      </c>
      <c r="D51" s="41" t="s">
        <v>31</v>
      </c>
      <c r="E51" s="41" t="s">
        <v>33</v>
      </c>
      <c r="F51" s="41" t="s">
        <v>34</v>
      </c>
      <c r="G51" s="40" t="s">
        <v>6</v>
      </c>
      <c r="H51" s="46">
        <v>-15.0964684615385</v>
      </c>
    </row>
    <row r="52" spans="1:8" x14ac:dyDescent="0.25">
      <c r="A52" s="40" t="s">
        <v>42</v>
      </c>
      <c r="B52" s="41" t="s">
        <v>43</v>
      </c>
      <c r="C52" s="41" t="s">
        <v>36</v>
      </c>
      <c r="D52" s="41" t="s">
        <v>37</v>
      </c>
      <c r="E52" s="41" t="s">
        <v>33</v>
      </c>
      <c r="F52" s="41" t="s">
        <v>34</v>
      </c>
      <c r="G52" s="40" t="s">
        <v>6</v>
      </c>
      <c r="H52" s="46">
        <v>-203.44422307692301</v>
      </c>
    </row>
    <row r="53" spans="1:8" x14ac:dyDescent="0.25">
      <c r="A53" s="40" t="s">
        <v>42</v>
      </c>
      <c r="B53" s="41" t="s">
        <v>43</v>
      </c>
      <c r="C53" s="41" t="s">
        <v>36</v>
      </c>
      <c r="D53" s="41" t="s">
        <v>37</v>
      </c>
      <c r="E53" s="41" t="s">
        <v>33</v>
      </c>
      <c r="F53" s="41" t="s">
        <v>34</v>
      </c>
      <c r="G53" s="40" t="s">
        <v>8</v>
      </c>
      <c r="H53" s="46">
        <v>-123.28845461538501</v>
      </c>
    </row>
    <row r="54" spans="1:8" x14ac:dyDescent="0.25">
      <c r="A54" s="40" t="s">
        <v>42</v>
      </c>
      <c r="B54" s="41" t="s">
        <v>43</v>
      </c>
      <c r="C54" s="41" t="s">
        <v>38</v>
      </c>
      <c r="D54" s="41" t="s">
        <v>39</v>
      </c>
      <c r="E54" s="41" t="s">
        <v>33</v>
      </c>
      <c r="F54" s="41" t="s">
        <v>34</v>
      </c>
      <c r="G54" s="40" t="s">
        <v>6</v>
      </c>
      <c r="H54" s="46">
        <v>-61.770878461538501</v>
      </c>
    </row>
    <row r="55" spans="1:8" x14ac:dyDescent="0.25">
      <c r="A55" s="40" t="s">
        <v>42</v>
      </c>
      <c r="B55" s="41" t="s">
        <v>43</v>
      </c>
      <c r="C55" s="41" t="s">
        <v>38</v>
      </c>
      <c r="D55" s="41" t="s">
        <v>39</v>
      </c>
      <c r="E55" s="41" t="s">
        <v>33</v>
      </c>
      <c r="F55" s="41" t="s">
        <v>34</v>
      </c>
      <c r="G55" s="40" t="s">
        <v>8</v>
      </c>
      <c r="H55" s="46">
        <v>-3.0854107692307702</v>
      </c>
    </row>
    <row r="56" spans="1:8" x14ac:dyDescent="0.25">
      <c r="A56" s="40" t="s">
        <v>42</v>
      </c>
      <c r="B56" s="41" t="s">
        <v>43</v>
      </c>
      <c r="C56" s="41" t="s">
        <v>40</v>
      </c>
      <c r="D56" s="41" t="s">
        <v>41</v>
      </c>
      <c r="E56" s="41" t="s">
        <v>33</v>
      </c>
      <c r="F56" s="41" t="s">
        <v>34</v>
      </c>
      <c r="G56" s="40" t="s">
        <v>8</v>
      </c>
      <c r="H56" s="46">
        <v>-2.85864230769231</v>
      </c>
    </row>
    <row r="57" spans="1:8" x14ac:dyDescent="0.25">
      <c r="A57" s="40" t="s">
        <v>136</v>
      </c>
      <c r="B57" s="41" t="s">
        <v>137</v>
      </c>
      <c r="C57" s="41" t="s">
        <v>10</v>
      </c>
      <c r="D57" s="41" t="s">
        <v>11</v>
      </c>
      <c r="E57" s="41" t="s">
        <v>33</v>
      </c>
      <c r="F57" s="41" t="s">
        <v>34</v>
      </c>
      <c r="G57" s="40" t="s">
        <v>8</v>
      </c>
      <c r="H57" s="46">
        <v>-465.36752384615397</v>
      </c>
    </row>
  </sheetData>
  <pageMargins left="1" right="0.45" top="1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80" zoomScaleNormal="100" zoomScaleSheetLayoutView="80" workbookViewId="0">
      <selection activeCell="D13" sqref="D13"/>
    </sheetView>
  </sheetViews>
  <sheetFormatPr defaultRowHeight="15" x14ac:dyDescent="0.25"/>
  <cols>
    <col min="1" max="1" width="17" style="38" bestFit="1" customWidth="1"/>
    <col min="2" max="2" width="22.28515625" style="38" bestFit="1" customWidth="1"/>
    <col min="3" max="3" width="19.5703125" style="38" bestFit="1" customWidth="1"/>
    <col min="4" max="4" width="43" style="38" bestFit="1" customWidth="1"/>
    <col min="5" max="5" width="21.28515625" style="38" bestFit="1" customWidth="1"/>
    <col min="6" max="6" width="41.28515625" style="38" bestFit="1" customWidth="1"/>
    <col min="7" max="7" width="6.42578125" style="38" bestFit="1" customWidth="1"/>
    <col min="8" max="8" width="13.42578125" style="47" customWidth="1"/>
    <col min="9" max="9" width="9.140625" style="38"/>
  </cols>
  <sheetData>
    <row r="1" spans="1:9" s="33" customFormat="1" x14ac:dyDescent="0.25">
      <c r="A1" s="36" t="s">
        <v>130</v>
      </c>
      <c r="B1" s="38"/>
      <c r="C1" s="38"/>
      <c r="D1" s="38"/>
      <c r="E1" s="38"/>
      <c r="F1" s="38"/>
      <c r="G1" s="38"/>
      <c r="H1" s="47"/>
      <c r="I1" s="38"/>
    </row>
    <row r="2" spans="1:9" x14ac:dyDescent="0.25">
      <c r="A2" s="35" t="s">
        <v>0</v>
      </c>
      <c r="B2" s="35" t="s">
        <v>65</v>
      </c>
      <c r="C2" s="35" t="s">
        <v>1</v>
      </c>
      <c r="D2" s="35" t="s">
        <v>66</v>
      </c>
      <c r="E2" s="35" t="s">
        <v>2</v>
      </c>
      <c r="F2" s="35" t="s">
        <v>67</v>
      </c>
      <c r="G2" s="35" t="s">
        <v>3</v>
      </c>
      <c r="H2" s="39" t="s">
        <v>129</v>
      </c>
    </row>
    <row r="3" spans="1:9" x14ac:dyDescent="0.25">
      <c r="A3" s="40" t="s">
        <v>4</v>
      </c>
      <c r="B3" s="41" t="s">
        <v>5</v>
      </c>
      <c r="C3" s="41" t="s">
        <v>14</v>
      </c>
      <c r="D3" s="41" t="s">
        <v>15</v>
      </c>
      <c r="E3" s="41" t="s">
        <v>44</v>
      </c>
      <c r="F3" s="41" t="s">
        <v>45</v>
      </c>
      <c r="G3" s="40" t="s">
        <v>6</v>
      </c>
      <c r="H3" s="48">
        <v>0.32746153846153803</v>
      </c>
    </row>
    <row r="4" spans="1:9" x14ac:dyDescent="0.25">
      <c r="A4" s="40" t="s">
        <v>4</v>
      </c>
      <c r="B4" s="41" t="s">
        <v>5</v>
      </c>
      <c r="C4" s="41" t="s">
        <v>16</v>
      </c>
      <c r="D4" s="41" t="s">
        <v>17</v>
      </c>
      <c r="E4" s="41" t="s">
        <v>44</v>
      </c>
      <c r="F4" s="41" t="s">
        <v>45</v>
      </c>
      <c r="G4" s="40" t="s">
        <v>6</v>
      </c>
      <c r="H4" s="48">
        <v>4.3400338461538501</v>
      </c>
    </row>
    <row r="5" spans="1:9" x14ac:dyDescent="0.25">
      <c r="A5" s="40" t="s">
        <v>4</v>
      </c>
      <c r="B5" s="41" t="s">
        <v>5</v>
      </c>
      <c r="C5" s="41" t="s">
        <v>16</v>
      </c>
      <c r="D5" s="41" t="s">
        <v>17</v>
      </c>
      <c r="E5" s="41" t="s">
        <v>44</v>
      </c>
      <c r="F5" s="41" t="s">
        <v>45</v>
      </c>
      <c r="G5" s="40" t="s">
        <v>7</v>
      </c>
      <c r="H5" s="48">
        <v>6.5983169230769203</v>
      </c>
    </row>
    <row r="6" spans="1:9" x14ac:dyDescent="0.25">
      <c r="A6" s="40" t="s">
        <v>4</v>
      </c>
      <c r="B6" s="41" t="s">
        <v>5</v>
      </c>
      <c r="C6" s="41" t="s">
        <v>20</v>
      </c>
      <c r="D6" s="41" t="s">
        <v>21</v>
      </c>
      <c r="E6" s="41" t="s">
        <v>44</v>
      </c>
      <c r="F6" s="41" t="s">
        <v>45</v>
      </c>
      <c r="G6" s="40" t="s">
        <v>6</v>
      </c>
      <c r="H6" s="48">
        <v>3.70688</v>
      </c>
    </row>
    <row r="7" spans="1:9" x14ac:dyDescent="0.25">
      <c r="A7" s="40" t="s">
        <v>4</v>
      </c>
      <c r="B7" s="41" t="s">
        <v>5</v>
      </c>
      <c r="C7" s="41" t="s">
        <v>22</v>
      </c>
      <c r="D7" s="41" t="s">
        <v>23</v>
      </c>
      <c r="E7" s="41" t="s">
        <v>44</v>
      </c>
      <c r="F7" s="41" t="s">
        <v>45</v>
      </c>
      <c r="G7" s="40" t="s">
        <v>7</v>
      </c>
      <c r="H7" s="48">
        <v>94.395464615384498</v>
      </c>
    </row>
    <row r="8" spans="1:9" x14ac:dyDescent="0.25">
      <c r="A8" s="40" t="s">
        <v>4</v>
      </c>
      <c r="B8" s="41" t="s">
        <v>5</v>
      </c>
      <c r="C8" s="41" t="s">
        <v>24</v>
      </c>
      <c r="D8" s="41" t="s">
        <v>25</v>
      </c>
      <c r="E8" s="41" t="s">
        <v>44</v>
      </c>
      <c r="F8" s="41" t="s">
        <v>45</v>
      </c>
      <c r="G8" s="40" t="s">
        <v>6</v>
      </c>
      <c r="H8" s="48">
        <v>5.1551107692307703</v>
      </c>
    </row>
    <row r="9" spans="1:9" x14ac:dyDescent="0.25">
      <c r="A9" s="40" t="s">
        <v>4</v>
      </c>
      <c r="B9" s="41" t="s">
        <v>5</v>
      </c>
      <c r="C9" s="41" t="s">
        <v>24</v>
      </c>
      <c r="D9" s="41" t="s">
        <v>25</v>
      </c>
      <c r="E9" s="41" t="s">
        <v>44</v>
      </c>
      <c r="F9" s="41" t="s">
        <v>45</v>
      </c>
      <c r="G9" s="40" t="s">
        <v>7</v>
      </c>
      <c r="H9" s="48">
        <v>23.2138553846154</v>
      </c>
    </row>
    <row r="10" spans="1:9" x14ac:dyDescent="0.25">
      <c r="A10" s="40" t="s">
        <v>4</v>
      </c>
      <c r="B10" s="41" t="s">
        <v>5</v>
      </c>
      <c r="C10" s="41" t="s">
        <v>26</v>
      </c>
      <c r="D10" s="41" t="s">
        <v>13</v>
      </c>
      <c r="E10" s="41" t="s">
        <v>44</v>
      </c>
      <c r="F10" s="41" t="s">
        <v>45</v>
      </c>
      <c r="G10" s="40" t="s">
        <v>6</v>
      </c>
      <c r="H10" s="48">
        <v>5.0023661538461504</v>
      </c>
    </row>
    <row r="11" spans="1:9" x14ac:dyDescent="0.25">
      <c r="A11" s="40" t="s">
        <v>4</v>
      </c>
      <c r="B11" s="41" t="s">
        <v>5</v>
      </c>
      <c r="C11" s="41" t="s">
        <v>26</v>
      </c>
      <c r="D11" s="41" t="s">
        <v>13</v>
      </c>
      <c r="E11" s="41" t="s">
        <v>44</v>
      </c>
      <c r="F11" s="41" t="s">
        <v>45</v>
      </c>
      <c r="G11" s="40" t="s">
        <v>7</v>
      </c>
      <c r="H11" s="48">
        <v>39.728319999999997</v>
      </c>
    </row>
    <row r="12" spans="1:9" x14ac:dyDescent="0.25">
      <c r="A12" s="40" t="s">
        <v>4</v>
      </c>
      <c r="B12" s="41" t="s">
        <v>5</v>
      </c>
      <c r="C12" s="41" t="s">
        <v>29</v>
      </c>
      <c r="D12" s="41" t="s">
        <v>30</v>
      </c>
      <c r="E12" s="41" t="s">
        <v>44</v>
      </c>
      <c r="F12" s="41" t="s">
        <v>45</v>
      </c>
      <c r="G12" s="40" t="s">
        <v>6</v>
      </c>
      <c r="H12" s="48">
        <v>0.38804615384615398</v>
      </c>
    </row>
    <row r="13" spans="1:9" x14ac:dyDescent="0.25">
      <c r="A13" s="40" t="s">
        <v>4</v>
      </c>
      <c r="B13" s="41" t="s">
        <v>5</v>
      </c>
      <c r="C13" s="41" t="s">
        <v>38</v>
      </c>
      <c r="D13" s="41" t="s">
        <v>39</v>
      </c>
      <c r="E13" s="41" t="s">
        <v>44</v>
      </c>
      <c r="F13" s="41" t="s">
        <v>45</v>
      </c>
      <c r="G13" s="40" t="s">
        <v>8</v>
      </c>
      <c r="H13" s="48">
        <v>21.263076923076898</v>
      </c>
    </row>
    <row r="14" spans="1:9" x14ac:dyDescent="0.25">
      <c r="A14" s="40" t="s">
        <v>42</v>
      </c>
      <c r="B14" s="41" t="s">
        <v>43</v>
      </c>
      <c r="C14" s="41" t="s">
        <v>16</v>
      </c>
      <c r="D14" s="41" t="s">
        <v>17</v>
      </c>
      <c r="E14" s="41" t="s">
        <v>44</v>
      </c>
      <c r="F14" s="41" t="s">
        <v>45</v>
      </c>
      <c r="G14" s="40" t="s">
        <v>6</v>
      </c>
      <c r="H14" s="48">
        <v>-4.7618969230769199</v>
      </c>
    </row>
    <row r="15" spans="1:9" x14ac:dyDescent="0.25">
      <c r="A15" s="40" t="s">
        <v>42</v>
      </c>
      <c r="B15" s="41" t="s">
        <v>43</v>
      </c>
      <c r="C15" s="41" t="s">
        <v>16</v>
      </c>
      <c r="D15" s="41" t="s">
        <v>17</v>
      </c>
      <c r="E15" s="41" t="s">
        <v>44</v>
      </c>
      <c r="F15" s="41" t="s">
        <v>45</v>
      </c>
      <c r="G15" s="40" t="s">
        <v>7</v>
      </c>
      <c r="H15" s="48">
        <v>-1.0409707692307699</v>
      </c>
    </row>
    <row r="16" spans="1:9" x14ac:dyDescent="0.25">
      <c r="A16" s="40" t="s">
        <v>42</v>
      </c>
      <c r="B16" s="41" t="s">
        <v>43</v>
      </c>
      <c r="C16" s="41" t="s">
        <v>20</v>
      </c>
      <c r="D16" s="41" t="s">
        <v>21</v>
      </c>
      <c r="E16" s="41" t="s">
        <v>44</v>
      </c>
      <c r="F16" s="41" t="s">
        <v>45</v>
      </c>
      <c r="G16" s="40" t="s">
        <v>6</v>
      </c>
      <c r="H16" s="48">
        <v>-4.0734615384615402</v>
      </c>
    </row>
    <row r="17" spans="1:8" x14ac:dyDescent="0.25">
      <c r="A17" s="40" t="s">
        <v>42</v>
      </c>
      <c r="B17" s="41" t="s">
        <v>43</v>
      </c>
      <c r="C17" s="41" t="s">
        <v>22</v>
      </c>
      <c r="D17" s="41" t="s">
        <v>23</v>
      </c>
      <c r="E17" s="41" t="s">
        <v>44</v>
      </c>
      <c r="F17" s="41" t="s">
        <v>45</v>
      </c>
      <c r="G17" s="40" t="s">
        <v>7</v>
      </c>
      <c r="H17" s="48">
        <v>-103.730448461538</v>
      </c>
    </row>
    <row r="18" spans="1:8" x14ac:dyDescent="0.25">
      <c r="A18" s="40" t="s">
        <v>42</v>
      </c>
      <c r="B18" s="41" t="s">
        <v>43</v>
      </c>
      <c r="C18" s="41" t="s">
        <v>24</v>
      </c>
      <c r="D18" s="41" t="s">
        <v>25</v>
      </c>
      <c r="E18" s="41" t="s">
        <v>44</v>
      </c>
      <c r="F18" s="41" t="s">
        <v>45</v>
      </c>
      <c r="G18" s="40" t="s">
        <v>6</v>
      </c>
      <c r="H18" s="48">
        <v>-5.62275230769231</v>
      </c>
    </row>
    <row r="19" spans="1:8" x14ac:dyDescent="0.25">
      <c r="A19" s="40" t="s">
        <v>42</v>
      </c>
      <c r="B19" s="41" t="s">
        <v>43</v>
      </c>
      <c r="C19" s="41" t="s">
        <v>26</v>
      </c>
      <c r="D19" s="41" t="s">
        <v>13</v>
      </c>
      <c r="E19" s="41" t="s">
        <v>44</v>
      </c>
      <c r="F19" s="41" t="s">
        <v>45</v>
      </c>
      <c r="G19" s="40" t="s">
        <v>6</v>
      </c>
      <c r="H19" s="48">
        <v>-5.49706076923077</v>
      </c>
    </row>
    <row r="20" spans="1:8" x14ac:dyDescent="0.25">
      <c r="A20" s="40" t="s">
        <v>42</v>
      </c>
      <c r="B20" s="41" t="s">
        <v>43</v>
      </c>
      <c r="C20" s="41" t="s">
        <v>26</v>
      </c>
      <c r="D20" s="41" t="s">
        <v>13</v>
      </c>
      <c r="E20" s="41" t="s">
        <v>44</v>
      </c>
      <c r="F20" s="41" t="s">
        <v>45</v>
      </c>
      <c r="G20" s="40" t="s">
        <v>7</v>
      </c>
      <c r="H20" s="48">
        <v>-23.0837507692308</v>
      </c>
    </row>
    <row r="21" spans="1:8" x14ac:dyDescent="0.25">
      <c r="A21" s="40" t="s">
        <v>42</v>
      </c>
      <c r="B21" s="41" t="s">
        <v>43</v>
      </c>
      <c r="C21" s="41" t="s">
        <v>29</v>
      </c>
      <c r="D21" s="41" t="s">
        <v>30</v>
      </c>
      <c r="E21" s="41" t="s">
        <v>44</v>
      </c>
      <c r="F21" s="41" t="s">
        <v>45</v>
      </c>
      <c r="G21" s="40" t="s">
        <v>6</v>
      </c>
      <c r="H21" s="48">
        <v>-0.42642076923076899</v>
      </c>
    </row>
    <row r="22" spans="1:8" x14ac:dyDescent="0.25">
      <c r="A22" s="40" t="s">
        <v>42</v>
      </c>
      <c r="B22" s="41" t="s">
        <v>43</v>
      </c>
      <c r="C22" s="41" t="s">
        <v>38</v>
      </c>
      <c r="D22" s="41" t="s">
        <v>39</v>
      </c>
      <c r="E22" s="41" t="s">
        <v>44</v>
      </c>
      <c r="F22" s="41" t="s">
        <v>45</v>
      </c>
      <c r="G22" s="40" t="s">
        <v>8</v>
      </c>
      <c r="H22" s="48">
        <v>-2.2189038461538502</v>
      </c>
    </row>
  </sheetData>
  <pageMargins left="1" right="0.45" top="1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8.10</vt:lpstr>
      <vt:lpstr>Page 8.10.1</vt:lpstr>
      <vt:lpstr>Support Detail 1</vt:lpstr>
      <vt:lpstr>Support Detail 2</vt:lpstr>
      <vt:lpstr>'Page 8.10'!Print_Area</vt:lpstr>
      <vt:lpstr>'Page 8.10.1'!Print_Area</vt:lpstr>
      <vt:lpstr>'Support Detail 1'!Print_Area</vt:lpstr>
      <vt:lpstr>'Support Detail 2'!Print_Area</vt:lpstr>
      <vt:lpstr>'Page 8.10.1'!Print_Titles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2016-08-03T22:10:47Z</dcterms:created>
  <dcterms:modified xsi:type="dcterms:W3CDTF">2016-09-29T21:13:44Z</dcterms:modified>
</cp:coreProperties>
</file>